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<sst xmlns="http://schemas.openxmlformats.org/spreadsheetml/2006/main" count="422" uniqueCount="330">
  <si>
    <t>№</t>
  </si>
  <si>
    <t>Назначение</t>
  </si>
  <si>
    <t>Арт.</t>
  </si>
  <si>
    <t>Наименование</t>
  </si>
  <si>
    <t>Ед.</t>
  </si>
  <si>
    <t>Рознич-ная</t>
  </si>
  <si>
    <t>Мелкооптовая</t>
  </si>
  <si>
    <t>Опто- вая</t>
  </si>
  <si>
    <t>1</t>
  </si>
  <si>
    <t xml:space="preserve">  Средство для удаления следов резины с твердых поверхностей</t>
  </si>
  <si>
    <t>040</t>
  </si>
  <si>
    <t xml:space="preserve">  Биолюкс</t>
  </si>
  <si>
    <t>л.</t>
  </si>
  <si>
    <t>2</t>
  </si>
  <si>
    <t xml:space="preserve">  Индустриальный очиститель и обезжириватель на водной основе</t>
  </si>
  <si>
    <t>001</t>
  </si>
  <si>
    <t xml:space="preserve">  Деталан</t>
  </si>
  <si>
    <t>3</t>
  </si>
  <si>
    <t xml:space="preserve">  Средство для очистки металлических поверхностей от нефте-масляных отложений</t>
  </si>
  <si>
    <t>011</t>
  </si>
  <si>
    <t xml:space="preserve">  Деталан А-10М</t>
  </si>
  <si>
    <t>4</t>
  </si>
  <si>
    <t xml:space="preserve">  Средство для очистки низколегированной стали от нефте-масляных загрязнений</t>
  </si>
  <si>
    <t>126</t>
  </si>
  <si>
    <t xml:space="preserve">  Деталан А-10С</t>
  </si>
  <si>
    <t>5</t>
  </si>
  <si>
    <t xml:space="preserve">  Средство для снятия нагаров с металлических поверхностей в ультразвуковых ваннах</t>
  </si>
  <si>
    <t>006</t>
  </si>
  <si>
    <t xml:space="preserve">  Деталан А-20</t>
  </si>
  <si>
    <t>6</t>
  </si>
  <si>
    <t xml:space="preserve">  Средство для удаления ЛКП, нагаров</t>
  </si>
  <si>
    <t>114</t>
  </si>
  <si>
    <t xml:space="preserve">  Деталан А-50</t>
  </si>
  <si>
    <t>7</t>
  </si>
  <si>
    <t xml:space="preserve">  Средство для обезжиривания поверхностей из цветных металлов и сплавов. в т.ч. алюминия</t>
  </si>
  <si>
    <t>010</t>
  </si>
  <si>
    <t xml:space="preserve">  Деталан АЛ</t>
  </si>
  <si>
    <t>8</t>
  </si>
  <si>
    <t xml:space="preserve">  Очиститель поверхностей от нефтепродуктов и ГСМ</t>
  </si>
  <si>
    <t>130</t>
  </si>
  <si>
    <t xml:space="preserve">  Деталан НФ-130</t>
  </si>
  <si>
    <t>9</t>
  </si>
  <si>
    <t xml:space="preserve">  Низкопенное средство для очистки и обезжиривания металлических поверхностей</t>
  </si>
  <si>
    <t>003</t>
  </si>
  <si>
    <t xml:space="preserve">  Деталан Ф</t>
  </si>
  <si>
    <t>10</t>
  </si>
  <si>
    <t xml:space="preserve">  Средство для удаления консервационных смазок</t>
  </si>
  <si>
    <t>125</t>
  </si>
  <si>
    <t xml:space="preserve">  Деталан-125</t>
  </si>
  <si>
    <t>11</t>
  </si>
  <si>
    <t xml:space="preserve">  Обезжиривающая добавка к растворам кислот для очистки металлов от графитовых смазок</t>
  </si>
  <si>
    <t>018 ГР</t>
  </si>
  <si>
    <t xml:space="preserve">  Металин АД-18ГР</t>
  </si>
  <si>
    <t>12</t>
  </si>
  <si>
    <t xml:space="preserve">  Обезжиривающая добавка к растворам кислот для очистки металлов</t>
  </si>
  <si>
    <t>018М</t>
  </si>
  <si>
    <t xml:space="preserve">  Металин АД-18М</t>
  </si>
  <si>
    <t>13</t>
  </si>
  <si>
    <t xml:space="preserve">  Преобразователь ржавчины</t>
  </si>
  <si>
    <t>015</t>
  </si>
  <si>
    <t xml:space="preserve">  Металин ПР</t>
  </si>
  <si>
    <t>14</t>
  </si>
  <si>
    <t xml:space="preserve">  Преобразователь ржавчины (паста)</t>
  </si>
  <si>
    <t>015П</t>
  </si>
  <si>
    <t xml:space="preserve">  Металин ПР (паста)</t>
  </si>
  <si>
    <t>15</t>
  </si>
  <si>
    <t xml:space="preserve">  Средство для очистки сварных швов, удаления окалины (паста)</t>
  </si>
  <si>
    <t>113</t>
  </si>
  <si>
    <t xml:space="preserve">  Металин ПР-15М</t>
  </si>
  <si>
    <t>16</t>
  </si>
  <si>
    <t>014</t>
  </si>
  <si>
    <t xml:space="preserve">  Металин СТ</t>
  </si>
  <si>
    <t>17</t>
  </si>
  <si>
    <t>013</t>
  </si>
  <si>
    <t>18</t>
  </si>
  <si>
    <t xml:space="preserve">  Автошампунь для бесконтактной мойки грузовых атомобилей и тентов</t>
  </si>
  <si>
    <t>036А</t>
  </si>
  <si>
    <t xml:space="preserve">  Биолюкс БКМ</t>
  </si>
  <si>
    <t>19</t>
  </si>
  <si>
    <t xml:space="preserve">  Автошампунь с антистатическим эффектом для бесконтактной мойки легковых автомобилей</t>
  </si>
  <si>
    <t>036</t>
  </si>
  <si>
    <t xml:space="preserve">  Биолюкс БКМ-36</t>
  </si>
  <si>
    <t>20</t>
  </si>
  <si>
    <t xml:space="preserve">  Универсальный автошампунь для транспортных средств</t>
  </si>
  <si>
    <t>035А</t>
  </si>
  <si>
    <t xml:space="preserve">  Биолюкс М</t>
  </si>
  <si>
    <t>21</t>
  </si>
  <si>
    <t xml:space="preserve">  Высококонцентрированный автошампунь для ручной мойки</t>
  </si>
  <si>
    <t>121</t>
  </si>
  <si>
    <t xml:space="preserve">  Биолюкс М-1</t>
  </si>
  <si>
    <t>22</t>
  </si>
  <si>
    <t xml:space="preserve">  Автошампунь для ручной мойки</t>
  </si>
  <si>
    <t>035</t>
  </si>
  <si>
    <t xml:space="preserve">  Биолюкс М-35</t>
  </si>
  <si>
    <t>23</t>
  </si>
  <si>
    <t xml:space="preserve">  Средство для очистки деталей и механизмов на транспорте от нефте-масляных отложений</t>
  </si>
  <si>
    <t>008</t>
  </si>
  <si>
    <t xml:space="preserve">  Деталан А-10</t>
  </si>
  <si>
    <t>24</t>
  </si>
  <si>
    <t xml:space="preserve">  Универсальный щелочной очиститель транспортных средств и техники</t>
  </si>
  <si>
    <t>037</t>
  </si>
  <si>
    <t xml:space="preserve">  Биолюкс М-20</t>
  </si>
  <si>
    <t>25</t>
  </si>
  <si>
    <t xml:space="preserve">  Щелочное средство для очистки подвижного состава ж/д от сильных эксплуатационных загрязнений</t>
  </si>
  <si>
    <t>038</t>
  </si>
  <si>
    <t xml:space="preserve">  Биолюкс М-30</t>
  </si>
  <si>
    <t xml:space="preserve">  Антивандальное средство для снятия "графити", краски, маркера</t>
  </si>
  <si>
    <t>009</t>
  </si>
  <si>
    <t xml:space="preserve">  Деталан А-30</t>
  </si>
  <si>
    <t xml:space="preserve">  Кислотный очиститель подвижного состава метрополитена</t>
  </si>
  <si>
    <t>041</t>
  </si>
  <si>
    <t xml:space="preserve">  Экспресс</t>
  </si>
  <si>
    <t xml:space="preserve">  Кислотный очиститель подвижного состава ж/д от тяжелых комплексных загрязнений</t>
  </si>
  <si>
    <t>042</t>
  </si>
  <si>
    <t xml:space="preserve">  Экспресс А-10</t>
  </si>
  <si>
    <t>шт.</t>
  </si>
  <si>
    <t>кг</t>
  </si>
  <si>
    <t xml:space="preserve">  Концентрированное средство для мойки стекол</t>
  </si>
  <si>
    <t>054</t>
  </si>
  <si>
    <t xml:space="preserve">  Биолайт</t>
  </si>
  <si>
    <t xml:space="preserve">  Средство с антистатическим эффектом для очистки оргтехники и офисной мебели</t>
  </si>
  <si>
    <t>053</t>
  </si>
  <si>
    <t xml:space="preserve">  Биолайт-1</t>
  </si>
  <si>
    <t xml:space="preserve">  Средство для очистки стеклянных поверхностей (готовый препарат)</t>
  </si>
  <si>
    <t>055</t>
  </si>
  <si>
    <t xml:space="preserve">  Биолайт-55</t>
  </si>
  <si>
    <t xml:space="preserve">  Средство для мойки стекол в зимнее время</t>
  </si>
  <si>
    <t>056</t>
  </si>
  <si>
    <t xml:space="preserve">  Биолайт-56</t>
  </si>
  <si>
    <t xml:space="preserve">  Полироль для мебели</t>
  </si>
  <si>
    <t>116</t>
  </si>
  <si>
    <t xml:space="preserve">  Биолюкс П-116</t>
  </si>
  <si>
    <t xml:space="preserve">  Нейтральное моющее средство с антистатическим эффектом для ручной и механизированной уборки</t>
  </si>
  <si>
    <t>029</t>
  </si>
  <si>
    <t xml:space="preserve">  Малахит</t>
  </si>
  <si>
    <t xml:space="preserve">  Универсальное моющее средство для уборки помещений</t>
  </si>
  <si>
    <t>031</t>
  </si>
  <si>
    <t xml:space="preserve">  Малахит М</t>
  </si>
  <si>
    <t xml:space="preserve">  Беспенное средство для машинной мойки полов</t>
  </si>
  <si>
    <t>115</t>
  </si>
  <si>
    <t xml:space="preserve">  Малахит М-115</t>
  </si>
  <si>
    <t xml:space="preserve">  Щелочное средство для очистки полов и снятия защитных покрытий (стриппер)</t>
  </si>
  <si>
    <t>030</t>
  </si>
  <si>
    <t xml:space="preserve">  Малахит М-2</t>
  </si>
  <si>
    <t xml:space="preserve">  Средство для полировки мрамора (кристаллизатор)</t>
  </si>
  <si>
    <t>028</t>
  </si>
  <si>
    <t xml:space="preserve">  Малахит П-28</t>
  </si>
  <si>
    <t xml:space="preserve">  Специализированный очиститель для боулинга</t>
  </si>
  <si>
    <t>107</t>
  </si>
  <si>
    <t xml:space="preserve">  Малахит-боулинг</t>
  </si>
  <si>
    <t xml:space="preserve">  Кислотное средство для очистки изделий из цветных металлов и сплавов</t>
  </si>
  <si>
    <t>012</t>
  </si>
  <si>
    <t xml:space="preserve">  Металин</t>
  </si>
  <si>
    <t xml:space="preserve">  Гель для очистки изделий из цветных металлов</t>
  </si>
  <si>
    <t>012А</t>
  </si>
  <si>
    <t xml:space="preserve">  Металин (гель)</t>
  </si>
  <si>
    <t xml:space="preserve">  Пенное средство для чистки ковров и мягкой мебели</t>
  </si>
  <si>
    <t>023</t>
  </si>
  <si>
    <t xml:space="preserve">  Биоклин</t>
  </si>
  <si>
    <t xml:space="preserve">  Средство для машинной и ручной  чистки текстильных покрытий</t>
  </si>
  <si>
    <t>026</t>
  </si>
  <si>
    <t xml:space="preserve">  Биоклин М</t>
  </si>
  <si>
    <t xml:space="preserve">  Концентрированное низкопенное средство для машинной чистки ковровых покрытий</t>
  </si>
  <si>
    <t>027</t>
  </si>
  <si>
    <t xml:space="preserve">  Биоклин М-27</t>
  </si>
  <si>
    <t xml:space="preserve">  Средство для удаления жевательной резинки</t>
  </si>
  <si>
    <t>101</t>
  </si>
  <si>
    <t xml:space="preserve">  Биоклин ПВ-101</t>
  </si>
  <si>
    <t xml:space="preserve">  Пятновыводитель для ковров и мягкой мебели</t>
  </si>
  <si>
    <t>103</t>
  </si>
  <si>
    <t xml:space="preserve">  Биоклин ПВ-103</t>
  </si>
  <si>
    <t xml:space="preserve">  Средство для стирки промасленной спецодежды</t>
  </si>
  <si>
    <t>024</t>
  </si>
  <si>
    <t xml:space="preserve">  Биоклин С</t>
  </si>
  <si>
    <t xml:space="preserve">  Пеногаситель для водно-моющих растворов</t>
  </si>
  <si>
    <t>064</t>
  </si>
  <si>
    <t xml:space="preserve">  Биомол ПГ</t>
  </si>
  <si>
    <t xml:space="preserve">  Средство для очистки и дезинфекции сантехнического оборудования, твердых поверхностей ("яблоко")</t>
  </si>
  <si>
    <t>045А</t>
  </si>
  <si>
    <t xml:space="preserve">  Биосан</t>
  </si>
  <si>
    <t xml:space="preserve">  Средство с дезинфицирующим эффектом для промышленных биотуалетов</t>
  </si>
  <si>
    <t>047</t>
  </si>
  <si>
    <t xml:space="preserve">  Биосан БТ</t>
  </si>
  <si>
    <t xml:space="preserve">  Средство для обеззараживания накопительных баков автономных биотуалетов</t>
  </si>
  <si>
    <t>120</t>
  </si>
  <si>
    <t xml:space="preserve">  Биосан БТ-120</t>
  </si>
  <si>
    <t xml:space="preserve">  Гель для очистки и дезинфекции сантехнического оборудования</t>
  </si>
  <si>
    <t>046</t>
  </si>
  <si>
    <t xml:space="preserve">  Биосан М</t>
  </si>
  <si>
    <t xml:space="preserve">  Средство для защиты кирпичной кладки от высолов (гидрофобизатор)</t>
  </si>
  <si>
    <t>112</t>
  </si>
  <si>
    <t xml:space="preserve">  Малахит ГФ-112</t>
  </si>
  <si>
    <t xml:space="preserve">  Щелочной очиститель фасадов зданий</t>
  </si>
  <si>
    <t>033</t>
  </si>
  <si>
    <t xml:space="preserve">  Малахит ОФ</t>
  </si>
  <si>
    <t xml:space="preserve">  Средство для очистки поверхностей после пожаров</t>
  </si>
  <si>
    <t xml:space="preserve">  Малахит ОФ-1</t>
  </si>
  <si>
    <t xml:space="preserve">  Кислотный очиститель фасадов зданий</t>
  </si>
  <si>
    <t>019</t>
  </si>
  <si>
    <t xml:space="preserve">  Металин ОФ</t>
  </si>
  <si>
    <t xml:space="preserve">  Кислотный очиститель фасадов зданий от высолов</t>
  </si>
  <si>
    <t>019В</t>
  </si>
  <si>
    <t xml:space="preserve">  Металин ОФ-В</t>
  </si>
  <si>
    <t xml:space="preserve">  Средство для очистки стекла от строительных растворов</t>
  </si>
  <si>
    <t>019А</t>
  </si>
  <si>
    <t xml:space="preserve">  Металин ОФ-С</t>
  </si>
  <si>
    <t xml:space="preserve">  Средство для удаления остатков цемента</t>
  </si>
  <si>
    <t>019Ц</t>
  </si>
  <si>
    <t xml:space="preserve">  Металин ОФ-Ц</t>
  </si>
  <si>
    <t xml:space="preserve">  Жидкое мыло для рук косметическое ("яблоко")</t>
  </si>
  <si>
    <t>050А</t>
  </si>
  <si>
    <t xml:space="preserve">  Флора М</t>
  </si>
  <si>
    <t xml:space="preserve">  Жидкое мыло для рук косметическое ("сирень")</t>
  </si>
  <si>
    <t>050Б</t>
  </si>
  <si>
    <t xml:space="preserve">  Жидкое мыло с антибактериальным эффектом</t>
  </si>
  <si>
    <t>051</t>
  </si>
  <si>
    <t xml:space="preserve">  Флора М-1</t>
  </si>
  <si>
    <t xml:space="preserve">  Паста для очистки загрязненных рук</t>
  </si>
  <si>
    <t>052</t>
  </si>
  <si>
    <t xml:space="preserve">  Флора М-2</t>
  </si>
  <si>
    <t xml:space="preserve">  Жидкое мыло с перламутром ("цветочное")</t>
  </si>
  <si>
    <t>049</t>
  </si>
  <si>
    <t xml:space="preserve">  Флора М-49</t>
  </si>
  <si>
    <t xml:space="preserve">  Металин СТ-Ф</t>
  </si>
  <si>
    <t xml:space="preserve">  Средство фосфатирования металлов</t>
  </si>
  <si>
    <t xml:space="preserve">  Кислотное средство для одновременного обезжиривания и фосфатирования металлов</t>
  </si>
  <si>
    <t>071А</t>
  </si>
  <si>
    <t>Цена с НДС в рублях</t>
  </si>
  <si>
    <t xml:space="preserve"> И н д у с т р и а л ь н ы е   о ч и щ а ю щ и е   и   м о ю щ и е   с р е д с т в а</t>
  </si>
  <si>
    <t xml:space="preserve"> Очистка металлических поверхностей.</t>
  </si>
  <si>
    <t xml:space="preserve">  Автомобильный транспорт.</t>
  </si>
  <si>
    <t xml:space="preserve"> Железнодорожный транспорт. метрополитен</t>
  </si>
  <si>
    <t xml:space="preserve"> М о ю щ и е   с р е д с т в а  д л я   п р о ф е с с и о н а л ь н о й   у б о р к и</t>
  </si>
  <si>
    <t xml:space="preserve"> Мойка стекол. очистка оргтехники</t>
  </si>
  <si>
    <t xml:space="preserve"> Уход за полами. уборка помещений</t>
  </si>
  <si>
    <t xml:space="preserve"> Очистка ковровых покрытий. стирка</t>
  </si>
  <si>
    <t xml:space="preserve"> Очистка сантехники</t>
  </si>
  <si>
    <t xml:space="preserve"> Очистка фасадов зданий. сооружений</t>
  </si>
  <si>
    <t xml:space="preserve"> С р е д с т в а   д л я   м ы т ь я   р у к</t>
  </si>
  <si>
    <t xml:space="preserve">МОЮЩИЕ  СРЕДСТВА
ДЛЯ ПРОМЫШЛЕННОСТИ И БЫТА,
ТЕХНОЛОГИИ  ОЧИСТКИ,  КЛИНИНГ
</t>
  </si>
  <si>
    <t>Автошампунь для легковых и грузовых автомобилей</t>
  </si>
  <si>
    <t>ТМ-Техно Шампунь</t>
  </si>
  <si>
    <t>Щ-03-01</t>
  </si>
  <si>
    <t>Очиститель наружних поверхностей двигателей ВС и дизелей</t>
  </si>
  <si>
    <t>Очиститель стекол, зеркал для автомобилей и дома</t>
  </si>
  <si>
    <t>Щ-05-01</t>
  </si>
  <si>
    <t>Щ-06-01</t>
  </si>
  <si>
    <t>ТМ-Техно Очиститель</t>
  </si>
  <si>
    <t>ТМ-Техно Лайт</t>
  </si>
  <si>
    <t>Очиститель ковровых покрытий</t>
  </si>
  <si>
    <t>Т-01-02</t>
  </si>
  <si>
    <t>ТМ-Тексолан АН</t>
  </si>
  <si>
    <t xml:space="preserve">Очиститель ковровых покрытий  </t>
  </si>
  <si>
    <t>Щ-1301</t>
  </si>
  <si>
    <t xml:space="preserve">ТМ-Унилан ХС </t>
  </si>
  <si>
    <t>Средство для мытья рук с дез. Эффектом</t>
  </si>
  <si>
    <t>Щ-02-02</t>
  </si>
  <si>
    <t>ТМ-Сан Жидкое мыло</t>
  </si>
  <si>
    <t>Очиститель для ручной мойки посуды от органических загрязнений</t>
  </si>
  <si>
    <t>П-02-01</t>
  </si>
  <si>
    <t>ТМ-Промолан</t>
  </si>
  <si>
    <t>Средство для очистки и антисептической обработки</t>
  </si>
  <si>
    <t>П-01-01</t>
  </si>
  <si>
    <t>ТМ-Асептодин</t>
  </si>
  <si>
    <t>Дезодорант – очиститель воздуха от вредных запахов</t>
  </si>
  <si>
    <t>ТМ-ДезОдор</t>
  </si>
  <si>
    <t>Щ-22-01</t>
  </si>
  <si>
    <t>Средство для удаления смазок и обезжиривания поверхностей</t>
  </si>
  <si>
    <t>Средство для удаления жировых и белковых загрязнений в вагонах</t>
  </si>
  <si>
    <t>Средство для удаления сильных загрязнений с ходовых узлов вагонов</t>
  </si>
  <si>
    <t>Очиститель узлов от загрязнений и смазок, мойки кузовов вагонов</t>
  </si>
  <si>
    <t>Средство для удаления прочных углеродистых отложений и сажи</t>
  </si>
  <si>
    <t>Щ-11-01</t>
  </si>
  <si>
    <t>П-02-02</t>
  </si>
  <si>
    <t>П-03-1</t>
  </si>
  <si>
    <t>П-08-02</t>
  </si>
  <si>
    <t>Щ-12-01</t>
  </si>
  <si>
    <t>ТМ-Унилан</t>
  </si>
  <si>
    <t>ТМ-Унилан К</t>
  </si>
  <si>
    <t>ТМ-Унилан К2</t>
  </si>
  <si>
    <t>ТМ-Унилан К 50</t>
  </si>
  <si>
    <t>ТМ-Унилан Карбон</t>
  </si>
  <si>
    <t>Средство для создания гидрофобных покрытий на поверхности из камня, дерева, металла, пластика</t>
  </si>
  <si>
    <t>Щ-21-02</t>
  </si>
  <si>
    <t>ТМ-Техно СП</t>
  </si>
  <si>
    <t>Средство для очистки мрамора, гранита, керамики, бетона</t>
  </si>
  <si>
    <t>П-01-04</t>
  </si>
  <si>
    <t>ТМ-Лубридез</t>
  </si>
  <si>
    <t>Средство для удаления граффити с различных поверхностей</t>
  </si>
  <si>
    <t>ТМ-Унилан ХТ</t>
  </si>
  <si>
    <t>Средство для очистки фасадов зданий</t>
  </si>
  <si>
    <t>К-10-01</t>
  </si>
  <si>
    <t>ТМ-ФасКлин</t>
  </si>
  <si>
    <t>Очиститель для сплавов цветных металлов</t>
  </si>
  <si>
    <t>ТМ-АлюБрейк Экстра</t>
  </si>
  <si>
    <t>К-09-01</t>
  </si>
  <si>
    <t>Эффективный преобразователь ржавчины</t>
  </si>
  <si>
    <t>ТМ-ПЖ-1</t>
  </si>
  <si>
    <t>К-01-01</t>
  </si>
  <si>
    <t>Средство для смазки металлов при механической обработке и литье</t>
  </si>
  <si>
    <t>К-02-02</t>
  </si>
  <si>
    <t>ТМ-Лубрисил</t>
  </si>
  <si>
    <t>Специализированные средства</t>
  </si>
  <si>
    <t>Дезинфектант для оборотной воды</t>
  </si>
  <si>
    <t>Пеногаситель безсиликоновый</t>
  </si>
  <si>
    <t>Пеногаситель силиконовый</t>
  </si>
  <si>
    <t>Щ-22-02</t>
  </si>
  <si>
    <t>ТМ-ДезОдор W</t>
  </si>
  <si>
    <t>ТМ-Тексолан АФ</t>
  </si>
  <si>
    <t>ТМ-Тексолан АФ Сил</t>
  </si>
  <si>
    <t>Концентрированное средство для удаления нефтепродуктов</t>
  </si>
  <si>
    <t>Концентр. ср-во для удаления тяжелых и застарелых нефтепр-тов</t>
  </si>
  <si>
    <t>Щ-16-01</t>
  </si>
  <si>
    <t>Щ-17-01</t>
  </si>
  <si>
    <t>ТМ-Нафтакор</t>
  </si>
  <si>
    <t>ТМ-Нафтакор Спец</t>
  </si>
  <si>
    <t>Очиститель прочных отложений с сантехники, теплообменников и т.д.</t>
  </si>
  <si>
    <t>К-03-01</t>
  </si>
  <si>
    <t>ТМ-РемСкал Плюс</t>
  </si>
  <si>
    <t>Средство для удаления прочных нагаров /для термокамер,рам/</t>
  </si>
  <si>
    <t>Средство для снятия ржавчины и колодочной пыли с вагонов и стекол</t>
  </si>
  <si>
    <t>Средство для удаления оксидных и окисных пленок</t>
  </si>
  <si>
    <t>К-04-03</t>
  </si>
  <si>
    <t>К-07-02</t>
  </si>
  <si>
    <t>П-07-06</t>
  </si>
  <si>
    <t>ТМ-Промолан Супер д/к</t>
  </si>
  <si>
    <t>ТМ-РемСкал 30 Спец</t>
  </si>
  <si>
    <t>ТМ-Нитролан</t>
  </si>
  <si>
    <t>Компания Чистаев</t>
  </si>
  <si>
    <t xml:space="preserve">http://www.chentaev.ru/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</si>
</sst>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d\ mmmm\,\ yyyy"/>
    <numFmt numFmtId="167" formatCode="#,##0.00_р_."/>
    <numFmt numFmtId="168" formatCode="[$-FC19]d\ mmmm\ yyyy\ &quot;г.&quot;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8"/>
      <name val="Arial"/>
      <family val="2"/>
    </font>
    <font>
      <b/>
      <i/>
      <sz val="10"/>
      <color indexed="16"/>
      <name val="Arial"/>
      <family val="2"/>
    </font>
    <font>
      <b/>
      <i/>
      <sz val="9"/>
      <color indexed="1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top" wrapText="1"/>
    </xf>
    <xf numFmtId="0" fontId="2" fillId="0" borderId="0" xfId="0" applyFont="1" applyBorder="1" applyAlignment="1">
      <alignment horizontal="centerContinuous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166" fontId="0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 vertical="top" wrapText="1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Continuous" vertical="center" wrapText="1"/>
    </xf>
    <xf numFmtId="2" fontId="0" fillId="0" borderId="11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top" wrapText="1"/>
    </xf>
    <xf numFmtId="2" fontId="0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2" fontId="0" fillId="0" borderId="16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42" applyAlignment="1" applyProtection="1">
      <alignment horizontal="center" vertical="center" wrapText="1" shrinkToFi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104775</xdr:rowOff>
    </xdr:from>
    <xdr:to>
      <xdr:col>8</xdr:col>
      <xdr:colOff>0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04775"/>
          <a:ext cx="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ntaev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P103" sqref="P103"/>
    </sheetView>
  </sheetViews>
  <sheetFormatPr defaultColWidth="10.33203125" defaultRowHeight="11.25"/>
  <cols>
    <col min="1" max="1" width="3.83203125" style="0" customWidth="1"/>
    <col min="2" max="2" width="44.5" style="0" customWidth="1"/>
    <col min="3" max="3" width="8.83203125" style="0" customWidth="1"/>
    <col min="4" max="4" width="23.5" style="0" customWidth="1"/>
    <col min="5" max="5" width="3.83203125" style="0" customWidth="1"/>
    <col min="6" max="8" width="7.83203125" style="3" customWidth="1"/>
    <col min="9" max="11" width="10.33203125" style="0" hidden="1" customWidth="1"/>
  </cols>
  <sheetData>
    <row r="1" spans="1:8" ht="72.75" customHeight="1">
      <c r="A1" s="39" t="s">
        <v>239</v>
      </c>
      <c r="B1" s="40"/>
      <c r="C1" s="40"/>
      <c r="D1" s="40"/>
      <c r="E1" s="40"/>
      <c r="F1" s="40"/>
      <c r="G1" s="40"/>
      <c r="H1" s="40"/>
    </row>
    <row r="2" spans="1:15" ht="15.75" customHeight="1">
      <c r="A2" s="7"/>
      <c r="B2" s="41" t="s">
        <v>328</v>
      </c>
      <c r="C2" s="42"/>
      <c r="D2" s="42"/>
      <c r="E2" s="42"/>
      <c r="F2" s="42"/>
      <c r="G2" s="42"/>
      <c r="H2" s="42"/>
      <c r="L2">
        <v>12.91</v>
      </c>
      <c r="M2">
        <f>L2*36</f>
        <v>464.76</v>
      </c>
      <c r="N2">
        <f>L2*7</f>
        <v>90.37</v>
      </c>
      <c r="O2">
        <f>N2*36</f>
        <v>3253.32</v>
      </c>
    </row>
    <row r="3" spans="1:16" ht="11.25" customHeight="1">
      <c r="A3" s="6"/>
      <c r="B3" s="49" t="s">
        <v>329</v>
      </c>
      <c r="C3" s="42"/>
      <c r="D3" s="42"/>
      <c r="E3" s="42"/>
      <c r="F3" s="42"/>
      <c r="G3" s="42"/>
      <c r="H3" s="8"/>
      <c r="L3">
        <f>M3/36</f>
        <v>16.783</v>
      </c>
      <c r="M3">
        <f>O3/7</f>
        <v>604.1880000000001</v>
      </c>
      <c r="N3">
        <f>N2*1.3</f>
        <v>117.48100000000001</v>
      </c>
      <c r="O3">
        <f>O2*1.3</f>
        <v>4229.316000000001</v>
      </c>
      <c r="P3">
        <f>O3/6</f>
        <v>704.8860000000001</v>
      </c>
    </row>
    <row r="4" spans="1:8" ht="11.25" hidden="1">
      <c r="A4" s="9"/>
      <c r="C4" s="9"/>
      <c r="D4" s="9"/>
      <c r="E4" s="9"/>
      <c r="F4" s="9"/>
      <c r="G4" s="9"/>
      <c r="H4" s="9"/>
    </row>
    <row r="5" spans="1:8" ht="9" customHeight="1" hidden="1">
      <c r="A5" s="6"/>
      <c r="B5" s="6"/>
      <c r="C5" s="6"/>
      <c r="D5" s="6"/>
      <c r="E5" s="6"/>
      <c r="F5" s="6"/>
      <c r="G5" s="6"/>
      <c r="H5" s="6"/>
    </row>
    <row r="6" spans="1:15" ht="11.25" customHeight="1">
      <c r="A6" s="10" t="s">
        <v>0</v>
      </c>
      <c r="B6" s="10" t="s">
        <v>1</v>
      </c>
      <c r="C6" s="10" t="s">
        <v>2</v>
      </c>
      <c r="D6" s="10" t="s">
        <v>3</v>
      </c>
      <c r="E6" s="11" t="s">
        <v>4</v>
      </c>
      <c r="F6" s="12" t="s">
        <v>227</v>
      </c>
      <c r="G6" s="12"/>
      <c r="H6" s="12"/>
      <c r="O6">
        <f>O3-O2</f>
        <v>975.9960000000005</v>
      </c>
    </row>
    <row r="7" spans="1:8" ht="21.75" customHeight="1">
      <c r="A7" s="10"/>
      <c r="B7" s="10"/>
      <c r="C7" s="10"/>
      <c r="D7" s="10"/>
      <c r="E7" s="11"/>
      <c r="F7" s="13" t="s">
        <v>5</v>
      </c>
      <c r="G7" s="13" t="s">
        <v>6</v>
      </c>
      <c r="H7" s="13" t="s">
        <v>7</v>
      </c>
    </row>
    <row r="8" spans="1:8" ht="12.75">
      <c r="A8" s="14"/>
      <c r="B8" s="15" t="s">
        <v>228</v>
      </c>
      <c r="C8" s="15"/>
      <c r="D8" s="15"/>
      <c r="E8" s="15"/>
      <c r="F8" s="15"/>
      <c r="G8" s="15"/>
      <c r="H8" s="16"/>
    </row>
    <row r="9" spans="1:8" ht="12">
      <c r="A9" s="14"/>
      <c r="B9" s="17" t="s">
        <v>229</v>
      </c>
      <c r="C9" s="17"/>
      <c r="D9" s="17"/>
      <c r="E9" s="17"/>
      <c r="F9" s="17"/>
      <c r="G9" s="17"/>
      <c r="H9" s="16"/>
    </row>
    <row r="10" spans="1:11" ht="22.5">
      <c r="A10" s="18" t="s">
        <v>8</v>
      </c>
      <c r="B10" s="19" t="s">
        <v>9</v>
      </c>
      <c r="C10" s="20" t="s">
        <v>10</v>
      </c>
      <c r="D10" s="21" t="s">
        <v>11</v>
      </c>
      <c r="E10" s="11" t="s">
        <v>12</v>
      </c>
      <c r="F10" s="22">
        <f aca="true" t="shared" si="0" ref="F10:F26">I10*38+(I10/100*40)*38</f>
        <v>103.74</v>
      </c>
      <c r="G10" s="22">
        <f aca="true" t="shared" si="1" ref="G10:G26">J10*38+(J10/100*40)*38</f>
        <v>101.08</v>
      </c>
      <c r="H10" s="22">
        <f aca="true" t="shared" si="2" ref="H10:H26">K10*38+K10/100*40*38</f>
        <v>98.42</v>
      </c>
      <c r="I10" s="5">
        <v>1.95</v>
      </c>
      <c r="J10" s="5">
        <v>1.9</v>
      </c>
      <c r="K10" s="5">
        <v>1.85</v>
      </c>
    </row>
    <row r="11" spans="1:11" ht="22.5">
      <c r="A11" s="18" t="s">
        <v>13</v>
      </c>
      <c r="B11" s="19" t="s">
        <v>14</v>
      </c>
      <c r="C11" s="20" t="s">
        <v>15</v>
      </c>
      <c r="D11" s="21" t="s">
        <v>16</v>
      </c>
      <c r="E11" s="11" t="s">
        <v>12</v>
      </c>
      <c r="F11" s="22">
        <f t="shared" si="0"/>
        <v>106.4</v>
      </c>
      <c r="G11" s="22">
        <f t="shared" si="1"/>
        <v>103.74</v>
      </c>
      <c r="H11" s="22">
        <f t="shared" si="2"/>
        <v>101.08</v>
      </c>
      <c r="I11" s="5">
        <v>2</v>
      </c>
      <c r="J11" s="5">
        <v>1.95</v>
      </c>
      <c r="K11" s="5">
        <v>1.9</v>
      </c>
    </row>
    <row r="12" spans="1:11" ht="22.5">
      <c r="A12" s="18" t="s">
        <v>17</v>
      </c>
      <c r="B12" s="19" t="s">
        <v>18</v>
      </c>
      <c r="C12" s="20" t="s">
        <v>19</v>
      </c>
      <c r="D12" s="21" t="s">
        <v>20</v>
      </c>
      <c r="E12" s="11" t="s">
        <v>12</v>
      </c>
      <c r="F12" s="22">
        <f t="shared" si="0"/>
        <v>111.72</v>
      </c>
      <c r="G12" s="22">
        <f t="shared" si="1"/>
        <v>109.05999999999999</v>
      </c>
      <c r="H12" s="22">
        <f t="shared" si="2"/>
        <v>106.4</v>
      </c>
      <c r="I12" s="5">
        <v>2.1</v>
      </c>
      <c r="J12" s="5">
        <v>2.05</v>
      </c>
      <c r="K12" s="5">
        <v>2</v>
      </c>
    </row>
    <row r="13" spans="1:11" ht="22.5">
      <c r="A13" s="18" t="s">
        <v>21</v>
      </c>
      <c r="B13" s="19" t="s">
        <v>22</v>
      </c>
      <c r="C13" s="20" t="s">
        <v>23</v>
      </c>
      <c r="D13" s="21" t="s">
        <v>24</v>
      </c>
      <c r="E13" s="11" t="s">
        <v>12</v>
      </c>
      <c r="F13" s="22">
        <f t="shared" si="0"/>
        <v>121.29599999999999</v>
      </c>
      <c r="G13" s="22">
        <f t="shared" si="1"/>
        <v>118.636</v>
      </c>
      <c r="H13" s="22">
        <f t="shared" si="2"/>
        <v>115.976</v>
      </c>
      <c r="I13" s="5">
        <v>2.28</v>
      </c>
      <c r="J13" s="5">
        <v>2.23</v>
      </c>
      <c r="K13" s="5">
        <v>2.18</v>
      </c>
    </row>
    <row r="14" spans="1:11" ht="22.5">
      <c r="A14" s="18" t="s">
        <v>25</v>
      </c>
      <c r="B14" s="19" t="s">
        <v>26</v>
      </c>
      <c r="C14" s="20" t="s">
        <v>27</v>
      </c>
      <c r="D14" s="21" t="s">
        <v>28</v>
      </c>
      <c r="E14" s="11" t="s">
        <v>12</v>
      </c>
      <c r="F14" s="22">
        <f t="shared" si="0"/>
        <v>97.35600000000001</v>
      </c>
      <c r="G14" s="22">
        <f t="shared" si="1"/>
        <v>94.696</v>
      </c>
      <c r="H14" s="22">
        <f t="shared" si="2"/>
        <v>92.036</v>
      </c>
      <c r="I14" s="5">
        <v>1.83</v>
      </c>
      <c r="J14" s="5">
        <v>1.78</v>
      </c>
      <c r="K14" s="5">
        <v>1.73</v>
      </c>
    </row>
    <row r="15" spans="1:11" ht="11.25">
      <c r="A15" s="18" t="s">
        <v>29</v>
      </c>
      <c r="B15" s="19" t="s">
        <v>30</v>
      </c>
      <c r="C15" s="20" t="s">
        <v>31</v>
      </c>
      <c r="D15" s="21" t="s">
        <v>32</v>
      </c>
      <c r="E15" s="11" t="s">
        <v>12</v>
      </c>
      <c r="F15" s="22">
        <f t="shared" si="0"/>
        <v>159.6</v>
      </c>
      <c r="G15" s="22">
        <f t="shared" si="1"/>
        <v>156.94</v>
      </c>
      <c r="H15" s="22">
        <f t="shared" si="2"/>
        <v>154.28</v>
      </c>
      <c r="I15" s="5">
        <v>3</v>
      </c>
      <c r="J15" s="5">
        <v>2.95</v>
      </c>
      <c r="K15" s="5">
        <v>2.9</v>
      </c>
    </row>
    <row r="16" spans="1:11" ht="22.5">
      <c r="A16" s="18" t="s">
        <v>33</v>
      </c>
      <c r="B16" s="19" t="s">
        <v>34</v>
      </c>
      <c r="C16" s="20" t="s">
        <v>35</v>
      </c>
      <c r="D16" s="21" t="s">
        <v>36</v>
      </c>
      <c r="E16" s="11" t="s">
        <v>12</v>
      </c>
      <c r="F16" s="22">
        <f t="shared" si="0"/>
        <v>106.4</v>
      </c>
      <c r="G16" s="22">
        <f t="shared" si="1"/>
        <v>103.74</v>
      </c>
      <c r="H16" s="22">
        <f t="shared" si="2"/>
        <v>101.08</v>
      </c>
      <c r="I16" s="5">
        <v>2</v>
      </c>
      <c r="J16" s="5">
        <v>1.95</v>
      </c>
      <c r="K16" s="5">
        <v>1.9</v>
      </c>
    </row>
    <row r="17" spans="1:11" ht="22.5">
      <c r="A17" s="18" t="s">
        <v>37</v>
      </c>
      <c r="B17" s="19" t="s">
        <v>38</v>
      </c>
      <c r="C17" s="20" t="s">
        <v>39</v>
      </c>
      <c r="D17" s="21" t="s">
        <v>40</v>
      </c>
      <c r="E17" s="11" t="s">
        <v>12</v>
      </c>
      <c r="F17" s="22">
        <f t="shared" si="0"/>
        <v>138.32</v>
      </c>
      <c r="G17" s="22">
        <f t="shared" si="1"/>
        <v>135.66</v>
      </c>
      <c r="H17" s="22">
        <f t="shared" si="2"/>
        <v>133</v>
      </c>
      <c r="I17" s="5">
        <v>2.6</v>
      </c>
      <c r="J17" s="5">
        <v>2.55</v>
      </c>
      <c r="K17" s="5">
        <v>2.5</v>
      </c>
    </row>
    <row r="18" spans="1:11" ht="22.5">
      <c r="A18" s="18" t="s">
        <v>41</v>
      </c>
      <c r="B18" s="19" t="s">
        <v>42</v>
      </c>
      <c r="C18" s="20" t="s">
        <v>43</v>
      </c>
      <c r="D18" s="21" t="s">
        <v>44</v>
      </c>
      <c r="E18" s="11" t="s">
        <v>12</v>
      </c>
      <c r="F18" s="22">
        <f t="shared" si="0"/>
        <v>110.124</v>
      </c>
      <c r="G18" s="22">
        <f t="shared" si="1"/>
        <v>107.464</v>
      </c>
      <c r="H18" s="22">
        <f t="shared" si="2"/>
        <v>104.804</v>
      </c>
      <c r="I18" s="5">
        <v>2.07</v>
      </c>
      <c r="J18" s="5">
        <v>2.02</v>
      </c>
      <c r="K18" s="5">
        <v>1.97</v>
      </c>
    </row>
    <row r="19" spans="1:11" ht="22.5">
      <c r="A19" s="18" t="s">
        <v>45</v>
      </c>
      <c r="B19" s="19" t="s">
        <v>46</v>
      </c>
      <c r="C19" s="20" t="s">
        <v>47</v>
      </c>
      <c r="D19" s="21" t="s">
        <v>48</v>
      </c>
      <c r="E19" s="11" t="s">
        <v>12</v>
      </c>
      <c r="F19" s="22">
        <f t="shared" si="0"/>
        <v>103.74</v>
      </c>
      <c r="G19" s="22">
        <f t="shared" si="1"/>
        <v>101.08</v>
      </c>
      <c r="H19" s="22">
        <f t="shared" si="2"/>
        <v>98.42</v>
      </c>
      <c r="I19" s="5">
        <v>1.95</v>
      </c>
      <c r="J19" s="5">
        <v>1.9</v>
      </c>
      <c r="K19" s="5">
        <v>1.85</v>
      </c>
    </row>
    <row r="20" spans="1:11" ht="22.5">
      <c r="A20" s="18" t="s">
        <v>49</v>
      </c>
      <c r="B20" s="19" t="s">
        <v>50</v>
      </c>
      <c r="C20" s="20" t="s">
        <v>51</v>
      </c>
      <c r="D20" s="21" t="s">
        <v>52</v>
      </c>
      <c r="E20" s="11" t="s">
        <v>12</v>
      </c>
      <c r="F20" s="22">
        <f t="shared" si="0"/>
        <v>127.68</v>
      </c>
      <c r="G20" s="22">
        <f t="shared" si="1"/>
        <v>125.02</v>
      </c>
      <c r="H20" s="22">
        <f t="shared" si="2"/>
        <v>122.35999999999999</v>
      </c>
      <c r="I20" s="5">
        <v>2.4</v>
      </c>
      <c r="J20" s="5">
        <v>2.35</v>
      </c>
      <c r="K20" s="5">
        <v>2.3</v>
      </c>
    </row>
    <row r="21" spans="1:11" ht="22.5">
      <c r="A21" s="18" t="s">
        <v>53</v>
      </c>
      <c r="B21" s="19" t="s">
        <v>54</v>
      </c>
      <c r="C21" s="20" t="s">
        <v>55</v>
      </c>
      <c r="D21" s="21" t="s">
        <v>56</v>
      </c>
      <c r="E21" s="11" t="s">
        <v>12</v>
      </c>
      <c r="F21" s="22">
        <f t="shared" si="0"/>
        <v>119.69999999999999</v>
      </c>
      <c r="G21" s="22">
        <f t="shared" si="1"/>
        <v>117.04000000000002</v>
      </c>
      <c r="H21" s="22">
        <f t="shared" si="2"/>
        <v>114.38</v>
      </c>
      <c r="I21" s="5">
        <v>2.25</v>
      </c>
      <c r="J21" s="5">
        <v>2.2</v>
      </c>
      <c r="K21" s="5">
        <v>2.15</v>
      </c>
    </row>
    <row r="22" spans="1:11" ht="11.25">
      <c r="A22" s="18" t="s">
        <v>57</v>
      </c>
      <c r="B22" s="19" t="s">
        <v>58</v>
      </c>
      <c r="C22" s="20" t="s">
        <v>59</v>
      </c>
      <c r="D22" s="21" t="s">
        <v>60</v>
      </c>
      <c r="E22" s="11" t="s">
        <v>12</v>
      </c>
      <c r="F22" s="22">
        <f t="shared" si="0"/>
        <v>122.35999999999999</v>
      </c>
      <c r="G22" s="22">
        <f t="shared" si="1"/>
        <v>119.69999999999999</v>
      </c>
      <c r="H22" s="22">
        <f t="shared" si="2"/>
        <v>117.04000000000002</v>
      </c>
      <c r="I22" s="5">
        <v>2.3</v>
      </c>
      <c r="J22" s="5">
        <v>2.25</v>
      </c>
      <c r="K22" s="5">
        <v>2.2</v>
      </c>
    </row>
    <row r="23" spans="1:11" ht="11.25">
      <c r="A23" s="18" t="s">
        <v>61</v>
      </c>
      <c r="B23" s="19" t="s">
        <v>62</v>
      </c>
      <c r="C23" s="20" t="s">
        <v>63</v>
      </c>
      <c r="D23" s="21" t="s">
        <v>64</v>
      </c>
      <c r="E23" s="11" t="s">
        <v>12</v>
      </c>
      <c r="F23" s="22">
        <f t="shared" si="0"/>
        <v>143.64000000000001</v>
      </c>
      <c r="G23" s="22">
        <f t="shared" si="1"/>
        <v>140.98000000000002</v>
      </c>
      <c r="H23" s="22">
        <f t="shared" si="2"/>
        <v>138.32</v>
      </c>
      <c r="I23" s="5">
        <v>2.7</v>
      </c>
      <c r="J23" s="5">
        <v>2.65</v>
      </c>
      <c r="K23" s="5">
        <v>2.6</v>
      </c>
    </row>
    <row r="24" spans="1:11" ht="22.5">
      <c r="A24" s="18" t="s">
        <v>65</v>
      </c>
      <c r="B24" s="19" t="s">
        <v>66</v>
      </c>
      <c r="C24" s="20" t="s">
        <v>67</v>
      </c>
      <c r="D24" s="21" t="s">
        <v>68</v>
      </c>
      <c r="E24" s="11" t="s">
        <v>12</v>
      </c>
      <c r="F24" s="22">
        <f t="shared" si="0"/>
        <v>135.66</v>
      </c>
      <c r="G24" s="22">
        <f t="shared" si="1"/>
        <v>133</v>
      </c>
      <c r="H24" s="22">
        <f t="shared" si="2"/>
        <v>130.34</v>
      </c>
      <c r="I24" s="5">
        <v>2.55</v>
      </c>
      <c r="J24" s="5">
        <v>2.5</v>
      </c>
      <c r="K24" s="5">
        <v>2.45</v>
      </c>
    </row>
    <row r="25" spans="1:11" ht="22.5">
      <c r="A25" s="18" t="s">
        <v>69</v>
      </c>
      <c r="B25" s="19" t="s">
        <v>225</v>
      </c>
      <c r="C25" s="20" t="s">
        <v>70</v>
      </c>
      <c r="D25" s="21" t="s">
        <v>71</v>
      </c>
      <c r="E25" s="11" t="s">
        <v>12</v>
      </c>
      <c r="F25" s="22">
        <f t="shared" si="0"/>
        <v>133</v>
      </c>
      <c r="G25" s="22">
        <f t="shared" si="1"/>
        <v>130.34</v>
      </c>
      <c r="H25" s="22">
        <f t="shared" si="2"/>
        <v>127.68</v>
      </c>
      <c r="I25" s="5">
        <v>2.5</v>
      </c>
      <c r="J25" s="5">
        <v>2.45</v>
      </c>
      <c r="K25" s="5">
        <v>2.4</v>
      </c>
    </row>
    <row r="26" spans="1:11" ht="21.75" customHeight="1">
      <c r="A26" s="18" t="s">
        <v>72</v>
      </c>
      <c r="B26" s="19" t="s">
        <v>224</v>
      </c>
      <c r="C26" s="20" t="s">
        <v>73</v>
      </c>
      <c r="D26" s="21" t="s">
        <v>223</v>
      </c>
      <c r="E26" s="11" t="s">
        <v>12</v>
      </c>
      <c r="F26" s="22">
        <f t="shared" si="0"/>
        <v>218.11999999999998</v>
      </c>
      <c r="G26" s="22">
        <f t="shared" si="1"/>
        <v>215.46</v>
      </c>
      <c r="H26" s="22">
        <f t="shared" si="2"/>
        <v>212.8</v>
      </c>
      <c r="I26" s="5">
        <v>4.1</v>
      </c>
      <c r="J26" s="5">
        <v>4.05</v>
      </c>
      <c r="K26" s="5">
        <v>4</v>
      </c>
    </row>
    <row r="27" spans="1:11" ht="21.75" customHeight="1">
      <c r="A27" s="18" t="s">
        <v>74</v>
      </c>
      <c r="B27" s="19" t="s">
        <v>267</v>
      </c>
      <c r="C27" s="20" t="s">
        <v>272</v>
      </c>
      <c r="D27" s="21" t="s">
        <v>277</v>
      </c>
      <c r="E27" s="11" t="s">
        <v>12</v>
      </c>
      <c r="F27" s="22">
        <v>109.4</v>
      </c>
      <c r="G27" s="22">
        <v>99.4</v>
      </c>
      <c r="H27" s="22">
        <v>90.44</v>
      </c>
      <c r="I27" s="26"/>
      <c r="J27" s="26"/>
      <c r="K27" s="27"/>
    </row>
    <row r="28" spans="1:11" ht="21.75" customHeight="1">
      <c r="A28" s="18" t="s">
        <v>78</v>
      </c>
      <c r="B28" s="19" t="s">
        <v>268</v>
      </c>
      <c r="C28" s="20" t="s">
        <v>273</v>
      </c>
      <c r="D28" s="21" t="s">
        <v>278</v>
      </c>
      <c r="E28" s="11" t="s">
        <v>12</v>
      </c>
      <c r="F28" s="22">
        <v>118.48</v>
      </c>
      <c r="G28" s="22">
        <v>107.7</v>
      </c>
      <c r="H28" s="22">
        <v>97.9</v>
      </c>
      <c r="I28" s="26"/>
      <c r="J28" s="26"/>
      <c r="K28" s="27"/>
    </row>
    <row r="29" spans="1:11" ht="21.75" customHeight="1">
      <c r="A29" s="18" t="s">
        <v>82</v>
      </c>
      <c r="B29" s="19" t="s">
        <v>269</v>
      </c>
      <c r="C29" s="20" t="s">
        <v>274</v>
      </c>
      <c r="D29" s="21" t="s">
        <v>279</v>
      </c>
      <c r="E29" s="11" t="s">
        <v>12</v>
      </c>
      <c r="F29" s="22">
        <v>127</v>
      </c>
      <c r="G29" s="22">
        <v>115.4</v>
      </c>
      <c r="H29" s="22">
        <v>105.06</v>
      </c>
      <c r="I29" s="26"/>
      <c r="J29" s="26"/>
      <c r="K29" s="27"/>
    </row>
    <row r="30" spans="1:11" ht="21.75" customHeight="1">
      <c r="A30" s="18" t="s">
        <v>86</v>
      </c>
      <c r="B30" s="19" t="s">
        <v>270</v>
      </c>
      <c r="C30" s="20" t="s">
        <v>275</v>
      </c>
      <c r="D30" s="21" t="s">
        <v>280</v>
      </c>
      <c r="E30" s="11" t="s">
        <v>12</v>
      </c>
      <c r="F30" s="22">
        <v>130</v>
      </c>
      <c r="G30" s="22">
        <v>118.2</v>
      </c>
      <c r="H30" s="22">
        <v>107.5</v>
      </c>
      <c r="I30" s="26"/>
      <c r="J30" s="26"/>
      <c r="K30" s="27"/>
    </row>
    <row r="31" spans="1:11" ht="21.75" customHeight="1">
      <c r="A31" s="18" t="s">
        <v>90</v>
      </c>
      <c r="B31" s="19" t="s">
        <v>271</v>
      </c>
      <c r="C31" s="20" t="s">
        <v>276</v>
      </c>
      <c r="D31" s="21" t="s">
        <v>281</v>
      </c>
      <c r="E31" s="11" t="s">
        <v>12</v>
      </c>
      <c r="F31" s="22">
        <v>124</v>
      </c>
      <c r="G31" s="22">
        <v>112.7</v>
      </c>
      <c r="H31" s="22">
        <v>102.5</v>
      </c>
      <c r="I31" s="26"/>
      <c r="J31" s="26"/>
      <c r="K31" s="27"/>
    </row>
    <row r="32" spans="1:11" ht="11.25">
      <c r="A32" s="11" t="s">
        <v>94</v>
      </c>
      <c r="B32" s="19" t="s">
        <v>293</v>
      </c>
      <c r="C32" s="20" t="s">
        <v>295</v>
      </c>
      <c r="D32" s="21" t="s">
        <v>294</v>
      </c>
      <c r="E32" s="11" t="s">
        <v>12</v>
      </c>
      <c r="F32" s="22">
        <v>126.7</v>
      </c>
      <c r="G32" s="22">
        <v>115.2</v>
      </c>
      <c r="H32" s="22">
        <v>104.7</v>
      </c>
      <c r="I32" s="26"/>
      <c r="J32" s="26"/>
      <c r="K32" s="27"/>
    </row>
    <row r="33" spans="1:11" ht="11.25">
      <c r="A33" s="11" t="s">
        <v>98</v>
      </c>
      <c r="B33" s="19" t="s">
        <v>296</v>
      </c>
      <c r="C33" s="20" t="s">
        <v>298</v>
      </c>
      <c r="D33" s="21" t="s">
        <v>297</v>
      </c>
      <c r="E33" s="11" t="s">
        <v>12</v>
      </c>
      <c r="F33" s="22">
        <v>255</v>
      </c>
      <c r="G33" s="22">
        <v>231.8</v>
      </c>
      <c r="H33" s="22">
        <v>210.8</v>
      </c>
      <c r="I33" s="26"/>
      <c r="J33" s="26"/>
      <c r="K33" s="27"/>
    </row>
    <row r="34" spans="1:11" ht="22.5">
      <c r="A34" s="11" t="s">
        <v>102</v>
      </c>
      <c r="B34" s="19" t="s">
        <v>299</v>
      </c>
      <c r="C34" s="20" t="s">
        <v>300</v>
      </c>
      <c r="D34" s="21" t="s">
        <v>301</v>
      </c>
      <c r="E34" s="11" t="s">
        <v>12</v>
      </c>
      <c r="F34" s="22">
        <v>148.1</v>
      </c>
      <c r="G34" s="22">
        <v>134.64</v>
      </c>
      <c r="H34" s="22">
        <v>122.4</v>
      </c>
      <c r="I34" s="26"/>
      <c r="J34" s="26"/>
      <c r="K34" s="27"/>
    </row>
    <row r="35" spans="1:11" ht="12">
      <c r="A35" s="33" t="s">
        <v>230</v>
      </c>
      <c r="B35" s="34"/>
      <c r="C35" s="34"/>
      <c r="D35" s="34"/>
      <c r="E35" s="34"/>
      <c r="F35" s="34"/>
      <c r="G35" s="34"/>
      <c r="H35" s="35"/>
      <c r="I35" s="26"/>
      <c r="J35" s="26"/>
      <c r="K35" s="27"/>
    </row>
    <row r="36" spans="1:11" ht="22.5">
      <c r="A36" s="18">
        <v>26</v>
      </c>
      <c r="B36" s="19" t="s">
        <v>75</v>
      </c>
      <c r="C36" s="20" t="s">
        <v>76</v>
      </c>
      <c r="D36" s="21" t="s">
        <v>77</v>
      </c>
      <c r="E36" s="11" t="s">
        <v>12</v>
      </c>
      <c r="F36" s="22">
        <f aca="true" t="shared" si="3" ref="F36:G41">I38*38+(I38/100*40)*38</f>
        <v>98.42</v>
      </c>
      <c r="G36" s="22">
        <f t="shared" si="3"/>
        <v>95.76</v>
      </c>
      <c r="H36" s="22">
        <f aca="true" t="shared" si="4" ref="H36:H41">K38*38+K38/100*40*38</f>
        <v>93.1</v>
      </c>
      <c r="I36" s="26"/>
      <c r="J36" s="26"/>
      <c r="K36" s="27"/>
    </row>
    <row r="37" spans="1:11" ht="24" customHeight="1">
      <c r="A37" s="18">
        <v>27</v>
      </c>
      <c r="B37" s="19" t="s">
        <v>79</v>
      </c>
      <c r="C37" s="20" t="s">
        <v>80</v>
      </c>
      <c r="D37" s="21" t="s">
        <v>81</v>
      </c>
      <c r="E37" s="11" t="s">
        <v>12</v>
      </c>
      <c r="F37" s="22">
        <f t="shared" si="3"/>
        <v>82.46</v>
      </c>
      <c r="G37" s="22">
        <f t="shared" si="3"/>
        <v>79.8</v>
      </c>
      <c r="H37" s="22">
        <f t="shared" si="4"/>
        <v>77.14</v>
      </c>
      <c r="I37" s="2"/>
      <c r="J37" s="2"/>
      <c r="K37" s="4"/>
    </row>
    <row r="38" spans="1:11" ht="22.5">
      <c r="A38" s="18">
        <v>28</v>
      </c>
      <c r="B38" s="19" t="s">
        <v>83</v>
      </c>
      <c r="C38" s="20" t="s">
        <v>84</v>
      </c>
      <c r="D38" s="21" t="s">
        <v>85</v>
      </c>
      <c r="E38" s="11" t="s">
        <v>12</v>
      </c>
      <c r="F38" s="22">
        <f t="shared" si="3"/>
        <v>71.82000000000001</v>
      </c>
      <c r="G38" s="22">
        <f t="shared" si="3"/>
        <v>69.16</v>
      </c>
      <c r="H38" s="22">
        <f t="shared" si="4"/>
        <v>66.5</v>
      </c>
      <c r="I38" s="5">
        <v>1.85</v>
      </c>
      <c r="J38" s="5">
        <v>1.8</v>
      </c>
      <c r="K38" s="5">
        <v>1.75</v>
      </c>
    </row>
    <row r="39" spans="1:11" ht="22.5">
      <c r="A39" s="18">
        <v>29</v>
      </c>
      <c r="B39" s="19" t="s">
        <v>87</v>
      </c>
      <c r="C39" s="20" t="s">
        <v>88</v>
      </c>
      <c r="D39" s="21" t="s">
        <v>89</v>
      </c>
      <c r="E39" s="11" t="s">
        <v>12</v>
      </c>
      <c r="F39" s="22">
        <f t="shared" si="3"/>
        <v>90.44</v>
      </c>
      <c r="G39" s="22">
        <f t="shared" si="3"/>
        <v>87.78</v>
      </c>
      <c r="H39" s="22">
        <f t="shared" si="4"/>
        <v>85.12</v>
      </c>
      <c r="I39" s="5">
        <v>1.55</v>
      </c>
      <c r="J39" s="5">
        <v>1.5</v>
      </c>
      <c r="K39" s="5">
        <v>1.45</v>
      </c>
    </row>
    <row r="40" spans="1:11" ht="11.25">
      <c r="A40" s="18">
        <v>30</v>
      </c>
      <c r="B40" s="19" t="s">
        <v>91</v>
      </c>
      <c r="C40" s="20" t="s">
        <v>92</v>
      </c>
      <c r="D40" s="21" t="s">
        <v>93</v>
      </c>
      <c r="E40" s="11" t="s">
        <v>12</v>
      </c>
      <c r="F40" s="22">
        <f t="shared" si="3"/>
        <v>33.516000000000005</v>
      </c>
      <c r="G40" s="22">
        <f t="shared" si="3"/>
        <v>30.855999999999998</v>
      </c>
      <c r="H40" s="22">
        <f t="shared" si="4"/>
        <v>28.195999999999998</v>
      </c>
      <c r="I40" s="5">
        <v>1.35</v>
      </c>
      <c r="J40" s="5">
        <v>1.3</v>
      </c>
      <c r="K40" s="5">
        <v>1.25</v>
      </c>
    </row>
    <row r="41" spans="1:11" ht="22.5">
      <c r="A41" s="18">
        <v>31</v>
      </c>
      <c r="B41" s="19" t="s">
        <v>95</v>
      </c>
      <c r="C41" s="20" t="s">
        <v>96</v>
      </c>
      <c r="D41" s="21" t="s">
        <v>97</v>
      </c>
      <c r="E41" s="11" t="s">
        <v>12</v>
      </c>
      <c r="F41" s="22">
        <f t="shared" si="3"/>
        <v>110.656</v>
      </c>
      <c r="G41" s="22">
        <f t="shared" si="3"/>
        <v>107.99599999999998</v>
      </c>
      <c r="H41" s="22">
        <f t="shared" si="4"/>
        <v>105.33599999999998</v>
      </c>
      <c r="I41" s="5">
        <v>1.7</v>
      </c>
      <c r="J41" s="5">
        <v>1.65</v>
      </c>
      <c r="K41" s="5">
        <v>1.6</v>
      </c>
    </row>
    <row r="42" spans="1:11" ht="22.5">
      <c r="A42" s="18">
        <v>32</v>
      </c>
      <c r="B42" s="19" t="s">
        <v>240</v>
      </c>
      <c r="C42" s="20" t="s">
        <v>242</v>
      </c>
      <c r="D42" s="21" t="s">
        <v>241</v>
      </c>
      <c r="E42" s="11" t="s">
        <v>12</v>
      </c>
      <c r="F42" s="22">
        <v>127.5</v>
      </c>
      <c r="G42" s="22">
        <v>116.8</v>
      </c>
      <c r="H42" s="22">
        <v>108</v>
      </c>
      <c r="I42" s="5">
        <v>0.63</v>
      </c>
      <c r="J42" s="5">
        <v>0.58</v>
      </c>
      <c r="K42" s="5">
        <v>0.53</v>
      </c>
    </row>
    <row r="43" spans="1:11" ht="22.5">
      <c r="A43" s="18">
        <v>33</v>
      </c>
      <c r="B43" s="19" t="s">
        <v>243</v>
      </c>
      <c r="C43" s="20" t="s">
        <v>245</v>
      </c>
      <c r="D43" s="21" t="s">
        <v>247</v>
      </c>
      <c r="E43" s="11" t="s">
        <v>12</v>
      </c>
      <c r="F43" s="22">
        <v>102.68</v>
      </c>
      <c r="G43" s="22">
        <v>94</v>
      </c>
      <c r="H43" s="22">
        <v>86.6</v>
      </c>
      <c r="I43" s="5">
        <v>2.08</v>
      </c>
      <c r="J43" s="5">
        <v>2.03</v>
      </c>
      <c r="K43" s="5">
        <v>1.98</v>
      </c>
    </row>
    <row r="44" spans="1:11" ht="22.5">
      <c r="A44" s="18">
        <v>34</v>
      </c>
      <c r="B44" s="19" t="s">
        <v>244</v>
      </c>
      <c r="C44" s="20" t="s">
        <v>246</v>
      </c>
      <c r="D44" s="21" t="s">
        <v>248</v>
      </c>
      <c r="E44" s="11" t="s">
        <v>12</v>
      </c>
      <c r="F44" s="22">
        <v>106.9</v>
      </c>
      <c r="G44" s="22">
        <v>97.24</v>
      </c>
      <c r="H44" s="22">
        <v>88.4</v>
      </c>
      <c r="I44" s="26"/>
      <c r="J44" s="26"/>
      <c r="K44" s="27"/>
    </row>
    <row r="45" spans="1:11" ht="12">
      <c r="A45" s="33" t="s">
        <v>231</v>
      </c>
      <c r="B45" s="34"/>
      <c r="C45" s="34"/>
      <c r="D45" s="34"/>
      <c r="E45" s="34"/>
      <c r="F45" s="34"/>
      <c r="G45" s="34"/>
      <c r="H45" s="35"/>
      <c r="I45" s="26"/>
      <c r="J45" s="26"/>
      <c r="K45" s="27"/>
    </row>
    <row r="46" spans="1:11" ht="22.5">
      <c r="A46" s="18">
        <v>35</v>
      </c>
      <c r="B46" s="19" t="s">
        <v>99</v>
      </c>
      <c r="C46" s="20" t="s">
        <v>100</v>
      </c>
      <c r="D46" s="21" t="s">
        <v>101</v>
      </c>
      <c r="E46" s="11" t="s">
        <v>12</v>
      </c>
      <c r="F46" s="22">
        <f aca="true" t="shared" si="5" ref="F46:G50">I48*38+(I48/100*40)*38</f>
        <v>107.99599999999998</v>
      </c>
      <c r="G46" s="22">
        <f t="shared" si="5"/>
        <v>105.33599999999998</v>
      </c>
      <c r="H46" s="22">
        <f>K48*38+K48/100*40*38</f>
        <v>102.676</v>
      </c>
      <c r="I46" s="26"/>
      <c r="J46" s="26"/>
      <c r="K46" s="27"/>
    </row>
    <row r="47" spans="1:11" ht="33.75">
      <c r="A47" s="18">
        <v>36</v>
      </c>
      <c r="B47" s="19" t="s">
        <v>103</v>
      </c>
      <c r="C47" s="20" t="s">
        <v>104</v>
      </c>
      <c r="D47" s="21" t="s">
        <v>105</v>
      </c>
      <c r="E47" s="11" t="s">
        <v>12</v>
      </c>
      <c r="F47" s="22">
        <f t="shared" si="5"/>
        <v>109.05999999999999</v>
      </c>
      <c r="G47" s="22">
        <f t="shared" si="5"/>
        <v>106.4</v>
      </c>
      <c r="H47" s="22">
        <f>K49*38+K49/100*40*38</f>
        <v>103.74</v>
      </c>
      <c r="I47" s="2"/>
      <c r="J47" s="2"/>
      <c r="K47" s="4"/>
    </row>
    <row r="48" spans="1:11" ht="22.5">
      <c r="A48" s="18">
        <v>37</v>
      </c>
      <c r="B48" s="19" t="s">
        <v>106</v>
      </c>
      <c r="C48" s="20" t="s">
        <v>107</v>
      </c>
      <c r="D48" s="21" t="s">
        <v>108</v>
      </c>
      <c r="E48" s="11" t="s">
        <v>12</v>
      </c>
      <c r="F48" s="22">
        <f t="shared" si="5"/>
        <v>196.84</v>
      </c>
      <c r="G48" s="22">
        <f t="shared" si="5"/>
        <v>194.17999999999998</v>
      </c>
      <c r="H48" s="22">
        <f>K50*38+K50/100*40*38</f>
        <v>191.52</v>
      </c>
      <c r="I48" s="5">
        <v>2.03</v>
      </c>
      <c r="J48" s="5">
        <v>1.98</v>
      </c>
      <c r="K48" s="5">
        <v>1.93</v>
      </c>
    </row>
    <row r="49" spans="1:11" ht="22.5">
      <c r="A49" s="18">
        <v>38</v>
      </c>
      <c r="B49" s="19" t="s">
        <v>109</v>
      </c>
      <c r="C49" s="20" t="s">
        <v>110</v>
      </c>
      <c r="D49" s="21" t="s">
        <v>111</v>
      </c>
      <c r="E49" s="11" t="s">
        <v>12</v>
      </c>
      <c r="F49" s="22">
        <f t="shared" si="5"/>
        <v>97.35600000000001</v>
      </c>
      <c r="G49" s="22">
        <f t="shared" si="5"/>
        <v>94.696</v>
      </c>
      <c r="H49" s="22">
        <f>K51*38+K51/100*40*38</f>
        <v>92.036</v>
      </c>
      <c r="I49" s="5">
        <v>2.05</v>
      </c>
      <c r="J49" s="5">
        <v>2</v>
      </c>
      <c r="K49" s="5">
        <v>1.95</v>
      </c>
    </row>
    <row r="50" spans="1:11" ht="22.5">
      <c r="A50" s="18">
        <v>39</v>
      </c>
      <c r="B50" s="19" t="s">
        <v>112</v>
      </c>
      <c r="C50" s="20" t="s">
        <v>113</v>
      </c>
      <c r="D50" s="21" t="s">
        <v>114</v>
      </c>
      <c r="E50" s="11" t="s">
        <v>12</v>
      </c>
      <c r="F50" s="22">
        <f t="shared" si="5"/>
        <v>101.08</v>
      </c>
      <c r="G50" s="22">
        <f t="shared" si="5"/>
        <v>98.42</v>
      </c>
      <c r="H50" s="22">
        <f>K52*38+K52/100*40*38</f>
        <v>95.76</v>
      </c>
      <c r="I50" s="5">
        <v>3.7</v>
      </c>
      <c r="J50" s="5">
        <v>3.65</v>
      </c>
      <c r="K50" s="5">
        <v>3.6</v>
      </c>
    </row>
    <row r="51" spans="1:11" ht="12.75">
      <c r="A51" s="36" t="s">
        <v>232</v>
      </c>
      <c r="B51" s="37"/>
      <c r="C51" s="37"/>
      <c r="D51" s="37"/>
      <c r="E51" s="37"/>
      <c r="F51" s="37"/>
      <c r="G51" s="37"/>
      <c r="H51" s="38"/>
      <c r="I51" s="5">
        <v>1.83</v>
      </c>
      <c r="J51" s="5">
        <v>1.78</v>
      </c>
      <c r="K51" s="5">
        <v>1.73</v>
      </c>
    </row>
    <row r="52" spans="1:11" ht="12">
      <c r="A52" s="46" t="s">
        <v>233</v>
      </c>
      <c r="B52" s="47"/>
      <c r="C52" s="47"/>
      <c r="D52" s="47"/>
      <c r="E52" s="47"/>
      <c r="F52" s="47"/>
      <c r="G52" s="47"/>
      <c r="H52" s="48"/>
      <c r="I52" s="5">
        <v>1.9</v>
      </c>
      <c r="J52" s="5">
        <v>1.85</v>
      </c>
      <c r="K52" s="5">
        <v>1.8</v>
      </c>
    </row>
    <row r="53" spans="1:11" ht="22.5">
      <c r="A53" s="18">
        <v>40</v>
      </c>
      <c r="B53" s="19" t="s">
        <v>117</v>
      </c>
      <c r="C53" s="20" t="s">
        <v>118</v>
      </c>
      <c r="D53" s="21" t="s">
        <v>119</v>
      </c>
      <c r="E53" s="11" t="s">
        <v>12</v>
      </c>
      <c r="F53" s="22">
        <f aca="true" t="shared" si="6" ref="F53:G56">I55*38+(I55/100*40)*38</f>
        <v>98.42</v>
      </c>
      <c r="G53" s="22">
        <f t="shared" si="6"/>
        <v>95.76</v>
      </c>
      <c r="H53" s="22">
        <f>K55*38+K55/100*40*38</f>
        <v>93.1</v>
      </c>
      <c r="I53" s="1"/>
      <c r="J53" s="1"/>
      <c r="K53" s="4"/>
    </row>
    <row r="54" spans="1:11" ht="22.5">
      <c r="A54" s="18">
        <v>41</v>
      </c>
      <c r="B54" s="19" t="s">
        <v>120</v>
      </c>
      <c r="C54" s="20" t="s">
        <v>121</v>
      </c>
      <c r="D54" s="21" t="s">
        <v>122</v>
      </c>
      <c r="E54" s="11" t="s">
        <v>12</v>
      </c>
      <c r="F54" s="22">
        <f t="shared" si="6"/>
        <v>106.4</v>
      </c>
      <c r="G54" s="22">
        <f t="shared" si="6"/>
        <v>103.74</v>
      </c>
      <c r="H54" s="22">
        <f>K56*38+K56/100*40*38</f>
        <v>101.08</v>
      </c>
      <c r="I54" s="2"/>
      <c r="J54" s="2"/>
      <c r="K54" s="4"/>
    </row>
    <row r="55" spans="1:11" ht="22.5">
      <c r="A55" s="18">
        <v>42</v>
      </c>
      <c r="B55" s="19" t="s">
        <v>123</v>
      </c>
      <c r="C55" s="20" t="s">
        <v>124</v>
      </c>
      <c r="D55" s="21" t="s">
        <v>125</v>
      </c>
      <c r="E55" s="11" t="s">
        <v>12</v>
      </c>
      <c r="F55" s="22">
        <f t="shared" si="6"/>
        <v>26.6</v>
      </c>
      <c r="G55" s="22">
        <f t="shared" si="6"/>
        <v>23.94</v>
      </c>
      <c r="H55" s="22">
        <f>K57*38+K57/100*40*38</f>
        <v>21.28</v>
      </c>
      <c r="I55" s="5">
        <v>1.85</v>
      </c>
      <c r="J55" s="5">
        <v>1.8</v>
      </c>
      <c r="K55" s="5">
        <v>1.75</v>
      </c>
    </row>
    <row r="56" spans="1:11" ht="11.25">
      <c r="A56" s="18">
        <v>43</v>
      </c>
      <c r="B56" s="19" t="s">
        <v>126</v>
      </c>
      <c r="C56" s="20" t="s">
        <v>127</v>
      </c>
      <c r="D56" s="21" t="s">
        <v>128</v>
      </c>
      <c r="E56" s="11" t="s">
        <v>12</v>
      </c>
      <c r="F56" s="22">
        <f t="shared" si="6"/>
        <v>74.47999999999999</v>
      </c>
      <c r="G56" s="22">
        <f t="shared" si="6"/>
        <v>71.82000000000001</v>
      </c>
      <c r="H56" s="22">
        <f>K58*38+K58/100*40*38</f>
        <v>69.16</v>
      </c>
      <c r="I56" s="5">
        <v>2</v>
      </c>
      <c r="J56" s="5">
        <v>1.95</v>
      </c>
      <c r="K56" s="5">
        <v>1.9</v>
      </c>
    </row>
    <row r="57" spans="1:11" ht="12">
      <c r="A57" s="33" t="s">
        <v>234</v>
      </c>
      <c r="B57" s="34"/>
      <c r="C57" s="34"/>
      <c r="D57" s="34"/>
      <c r="E57" s="34"/>
      <c r="F57" s="34"/>
      <c r="G57" s="34"/>
      <c r="H57" s="35"/>
      <c r="I57" s="5">
        <v>0.5</v>
      </c>
      <c r="J57" s="5">
        <v>0.45</v>
      </c>
      <c r="K57" s="5">
        <v>0.4</v>
      </c>
    </row>
    <row r="58" spans="1:11" ht="33.75">
      <c r="A58" s="18">
        <v>44</v>
      </c>
      <c r="B58" s="19" t="s">
        <v>282</v>
      </c>
      <c r="C58" s="20" t="s">
        <v>283</v>
      </c>
      <c r="D58" s="21" t="s">
        <v>284</v>
      </c>
      <c r="E58" s="11" t="s">
        <v>12</v>
      </c>
      <c r="F58" s="22">
        <v>151.4</v>
      </c>
      <c r="G58" s="22">
        <v>137.63</v>
      </c>
      <c r="H58" s="22">
        <v>125</v>
      </c>
      <c r="I58" s="5">
        <v>1.4</v>
      </c>
      <c r="J58" s="5">
        <v>1.35</v>
      </c>
      <c r="K58" s="5">
        <v>1.3</v>
      </c>
    </row>
    <row r="59" spans="1:11" ht="12">
      <c r="A59" s="18">
        <v>45</v>
      </c>
      <c r="B59" s="19" t="s">
        <v>129</v>
      </c>
      <c r="C59" s="20" t="s">
        <v>130</v>
      </c>
      <c r="D59" s="21" t="s">
        <v>131</v>
      </c>
      <c r="E59" s="11" t="s">
        <v>12</v>
      </c>
      <c r="F59" s="22">
        <f aca="true" t="shared" si="7" ref="F59:G64">I61*38+(I61/100*40)*38</f>
        <v>191.52</v>
      </c>
      <c r="G59" s="22">
        <f t="shared" si="7"/>
        <v>188.86</v>
      </c>
      <c r="H59" s="22">
        <f aca="true" t="shared" si="8" ref="H59:H64">K61*38+K61/100*40*38</f>
        <v>186.2</v>
      </c>
      <c r="I59" s="2"/>
      <c r="J59" s="2"/>
      <c r="K59" s="4"/>
    </row>
    <row r="60" spans="1:11" ht="33.75">
      <c r="A60" s="18">
        <v>46</v>
      </c>
      <c r="B60" s="19" t="s">
        <v>132</v>
      </c>
      <c r="C60" s="20" t="s">
        <v>133</v>
      </c>
      <c r="D60" s="21" t="s">
        <v>134</v>
      </c>
      <c r="E60" s="11" t="s">
        <v>12</v>
      </c>
      <c r="F60" s="22">
        <f t="shared" si="7"/>
        <v>114.38</v>
      </c>
      <c r="G60" s="22">
        <f t="shared" si="7"/>
        <v>111.72</v>
      </c>
      <c r="H60" s="22">
        <f t="shared" si="8"/>
        <v>109.05999999999999</v>
      </c>
      <c r="I60" s="2"/>
      <c r="J60" s="2"/>
      <c r="K60" s="4"/>
    </row>
    <row r="61" spans="1:11" ht="22.5">
      <c r="A61" s="18">
        <v>47</v>
      </c>
      <c r="B61" s="19" t="s">
        <v>135</v>
      </c>
      <c r="C61" s="20" t="s">
        <v>136</v>
      </c>
      <c r="D61" s="21" t="s">
        <v>137</v>
      </c>
      <c r="E61" s="11" t="s">
        <v>12</v>
      </c>
      <c r="F61" s="22">
        <f t="shared" si="7"/>
        <v>109.05999999999999</v>
      </c>
      <c r="G61" s="22">
        <f t="shared" si="7"/>
        <v>106.4</v>
      </c>
      <c r="H61" s="22">
        <f t="shared" si="8"/>
        <v>103.74</v>
      </c>
      <c r="I61" s="5">
        <v>3.6</v>
      </c>
      <c r="J61" s="5">
        <v>3.55</v>
      </c>
      <c r="K61" s="5">
        <v>3.5</v>
      </c>
    </row>
    <row r="62" spans="1:11" ht="22.5">
      <c r="A62" s="18">
        <v>48</v>
      </c>
      <c r="B62" s="19" t="s">
        <v>138</v>
      </c>
      <c r="C62" s="20" t="s">
        <v>139</v>
      </c>
      <c r="D62" s="21" t="s">
        <v>140</v>
      </c>
      <c r="E62" s="11" t="s">
        <v>12</v>
      </c>
      <c r="F62" s="22">
        <f t="shared" si="7"/>
        <v>111.72</v>
      </c>
      <c r="G62" s="22">
        <f t="shared" si="7"/>
        <v>109.05999999999999</v>
      </c>
      <c r="H62" s="22">
        <f t="shared" si="8"/>
        <v>106.4</v>
      </c>
      <c r="I62" s="5">
        <v>2.15</v>
      </c>
      <c r="J62" s="5">
        <v>2.1</v>
      </c>
      <c r="K62" s="5">
        <v>2.05</v>
      </c>
    </row>
    <row r="63" spans="1:11" ht="22.5">
      <c r="A63" s="18">
        <v>49</v>
      </c>
      <c r="B63" s="19" t="s">
        <v>141</v>
      </c>
      <c r="C63" s="20" t="s">
        <v>142</v>
      </c>
      <c r="D63" s="21" t="s">
        <v>143</v>
      </c>
      <c r="E63" s="11" t="s">
        <v>12</v>
      </c>
      <c r="F63" s="22">
        <f t="shared" si="7"/>
        <v>106.4</v>
      </c>
      <c r="G63" s="22">
        <f t="shared" si="7"/>
        <v>103.74</v>
      </c>
      <c r="H63" s="22">
        <f t="shared" si="8"/>
        <v>101.08</v>
      </c>
      <c r="I63" s="5">
        <v>2.05</v>
      </c>
      <c r="J63" s="5">
        <v>2</v>
      </c>
      <c r="K63" s="5">
        <v>1.95</v>
      </c>
    </row>
    <row r="64" spans="1:11" ht="22.5">
      <c r="A64" s="18">
        <v>50</v>
      </c>
      <c r="B64" s="19" t="s">
        <v>144</v>
      </c>
      <c r="C64" s="20" t="s">
        <v>145</v>
      </c>
      <c r="D64" s="21" t="s">
        <v>146</v>
      </c>
      <c r="E64" s="11" t="s">
        <v>116</v>
      </c>
      <c r="F64" s="22">
        <f t="shared" si="7"/>
        <v>702.24</v>
      </c>
      <c r="G64" s="22">
        <f t="shared" si="7"/>
        <v>699.5799999999999</v>
      </c>
      <c r="H64" s="22">
        <f t="shared" si="8"/>
        <v>696.9200000000001</v>
      </c>
      <c r="I64" s="5">
        <v>2.1</v>
      </c>
      <c r="J64" s="5">
        <v>2.05</v>
      </c>
      <c r="K64" s="5">
        <v>2</v>
      </c>
    </row>
    <row r="65" spans="1:11" ht="21.75" customHeight="1">
      <c r="A65" s="18">
        <v>51</v>
      </c>
      <c r="B65" s="23" t="s">
        <v>285</v>
      </c>
      <c r="C65" s="20" t="s">
        <v>286</v>
      </c>
      <c r="D65" s="21" t="s">
        <v>287</v>
      </c>
      <c r="E65" s="11" t="s">
        <v>12</v>
      </c>
      <c r="F65" s="22">
        <v>118.48</v>
      </c>
      <c r="G65" s="22">
        <v>107.7</v>
      </c>
      <c r="H65" s="22">
        <v>97.92</v>
      </c>
      <c r="I65" s="5">
        <v>2</v>
      </c>
      <c r="J65" s="5">
        <v>1.95</v>
      </c>
      <c r="K65" s="5">
        <v>1.9</v>
      </c>
    </row>
    <row r="66" spans="1:11" ht="21.75" customHeight="1">
      <c r="A66" s="18">
        <v>52</v>
      </c>
      <c r="B66" s="19" t="s">
        <v>147</v>
      </c>
      <c r="C66" s="20" t="s">
        <v>148</v>
      </c>
      <c r="D66" s="21" t="s">
        <v>149</v>
      </c>
      <c r="E66" s="11" t="s">
        <v>12</v>
      </c>
      <c r="F66" s="22">
        <f aca="true" t="shared" si="9" ref="F66:G68">I68*38+(I68/100*40)*38</f>
        <v>191.52</v>
      </c>
      <c r="G66" s="22">
        <f t="shared" si="9"/>
        <v>188.86</v>
      </c>
      <c r="H66" s="22">
        <f>K68*38+K68/100*40*38</f>
        <v>186.2</v>
      </c>
      <c r="I66" s="5">
        <v>13.2</v>
      </c>
      <c r="J66" s="5">
        <v>13.15</v>
      </c>
      <c r="K66" s="5">
        <v>13.1</v>
      </c>
    </row>
    <row r="67" spans="1:11" ht="22.5">
      <c r="A67" s="18">
        <v>53</v>
      </c>
      <c r="B67" s="19" t="s">
        <v>150</v>
      </c>
      <c r="C67" s="20" t="s">
        <v>151</v>
      </c>
      <c r="D67" s="21" t="s">
        <v>152</v>
      </c>
      <c r="E67" s="11" t="s">
        <v>12</v>
      </c>
      <c r="F67" s="22">
        <f t="shared" si="9"/>
        <v>103.74</v>
      </c>
      <c r="G67" s="22">
        <f t="shared" si="9"/>
        <v>101.08</v>
      </c>
      <c r="H67" s="22">
        <f>K69*38+K69/100*40*38</f>
        <v>98.42</v>
      </c>
      <c r="I67" s="5"/>
      <c r="J67" s="5"/>
      <c r="K67" s="5"/>
    </row>
    <row r="68" spans="1:11" ht="22.5">
      <c r="A68" s="18">
        <v>54</v>
      </c>
      <c r="B68" s="19" t="s">
        <v>153</v>
      </c>
      <c r="C68" s="20" t="s">
        <v>154</v>
      </c>
      <c r="D68" s="21" t="s">
        <v>155</v>
      </c>
      <c r="E68" s="11" t="s">
        <v>115</v>
      </c>
      <c r="F68" s="22">
        <f t="shared" si="9"/>
        <v>87.78</v>
      </c>
      <c r="G68" s="22">
        <f t="shared" si="9"/>
        <v>85.12</v>
      </c>
      <c r="H68" s="22">
        <f>K70*38+K70/100*40*38</f>
        <v>82.46</v>
      </c>
      <c r="I68" s="5">
        <v>3.6</v>
      </c>
      <c r="J68" s="5">
        <v>3.55</v>
      </c>
      <c r="K68" s="5">
        <v>3.5</v>
      </c>
    </row>
    <row r="69" spans="1:11" ht="22.5">
      <c r="A69" s="18">
        <v>55</v>
      </c>
      <c r="B69" s="28" t="s">
        <v>288</v>
      </c>
      <c r="C69" s="24"/>
      <c r="D69" s="25" t="s">
        <v>289</v>
      </c>
      <c r="E69" s="11" t="s">
        <v>12</v>
      </c>
      <c r="F69" s="22">
        <v>134.98</v>
      </c>
      <c r="G69" s="22">
        <v>122.7</v>
      </c>
      <c r="H69" s="22">
        <v>111.56</v>
      </c>
      <c r="I69" s="5">
        <v>1.95</v>
      </c>
      <c r="J69" s="5">
        <v>1.9</v>
      </c>
      <c r="K69" s="5">
        <v>1.85</v>
      </c>
    </row>
    <row r="70" spans="1:11" ht="12">
      <c r="A70" s="33" t="s">
        <v>235</v>
      </c>
      <c r="B70" s="34"/>
      <c r="C70" s="34"/>
      <c r="D70" s="34"/>
      <c r="E70" s="34"/>
      <c r="F70" s="34"/>
      <c r="G70" s="34"/>
      <c r="H70" s="35"/>
      <c r="I70" s="5">
        <v>1.65</v>
      </c>
      <c r="J70" s="5">
        <v>1.6</v>
      </c>
      <c r="K70" s="5">
        <v>1.55</v>
      </c>
    </row>
    <row r="71" spans="1:11" ht="22.5">
      <c r="A71" s="18">
        <v>56</v>
      </c>
      <c r="B71" s="19" t="s">
        <v>156</v>
      </c>
      <c r="C71" s="20" t="s">
        <v>157</v>
      </c>
      <c r="D71" s="21" t="s">
        <v>158</v>
      </c>
      <c r="E71" s="11" t="s">
        <v>12</v>
      </c>
      <c r="F71" s="22">
        <f>I75*38+(I75/100*40)*38</f>
        <v>119.69999999999999</v>
      </c>
      <c r="G71" s="22">
        <f>J75*38+(J75/100*40)*38</f>
        <v>117.04000000000002</v>
      </c>
      <c r="H71" s="22">
        <f>K75*38+K75/100*40*38</f>
        <v>114.38</v>
      </c>
      <c r="I71" s="26"/>
      <c r="J71" s="26"/>
      <c r="K71" s="27"/>
    </row>
    <row r="72" spans="1:11" ht="11.25">
      <c r="A72" s="18">
        <v>57</v>
      </c>
      <c r="B72" s="28" t="s">
        <v>249</v>
      </c>
      <c r="C72" s="29" t="s">
        <v>250</v>
      </c>
      <c r="D72" s="30" t="s">
        <v>251</v>
      </c>
      <c r="E72" s="11" t="s">
        <v>12</v>
      </c>
      <c r="F72" s="22">
        <v>104.5</v>
      </c>
      <c r="G72" s="22">
        <v>95</v>
      </c>
      <c r="H72" s="22">
        <v>86.36</v>
      </c>
      <c r="I72" s="26"/>
      <c r="J72" s="26"/>
      <c r="K72" s="27"/>
    </row>
    <row r="73" spans="1:11" ht="21.75" customHeight="1">
      <c r="A73" s="18">
        <v>58</v>
      </c>
      <c r="B73" s="28" t="s">
        <v>252</v>
      </c>
      <c r="C73" s="29" t="s">
        <v>253</v>
      </c>
      <c r="D73" s="30" t="s">
        <v>254</v>
      </c>
      <c r="E73" s="11" t="s">
        <v>12</v>
      </c>
      <c r="F73" s="22">
        <v>135</v>
      </c>
      <c r="G73" s="22">
        <v>122.71</v>
      </c>
      <c r="H73" s="22">
        <v>111.56</v>
      </c>
      <c r="I73" s="26"/>
      <c r="J73" s="26"/>
      <c r="K73" s="27"/>
    </row>
    <row r="74" spans="1:11" ht="13.5" customHeight="1">
      <c r="A74" s="18">
        <v>59</v>
      </c>
      <c r="B74" s="19" t="s">
        <v>159</v>
      </c>
      <c r="C74" s="20" t="s">
        <v>160</v>
      </c>
      <c r="D74" s="21" t="s">
        <v>161</v>
      </c>
      <c r="E74" s="11" t="s">
        <v>12</v>
      </c>
      <c r="F74" s="22">
        <f>I76*38+(I76/100*40)*38</f>
        <v>106.4</v>
      </c>
      <c r="G74" s="22">
        <f>J76*38+(J76/100*40)*38</f>
        <v>103.74</v>
      </c>
      <c r="H74" s="22">
        <f>K76*38+K76/100*40*38</f>
        <v>101.08</v>
      </c>
      <c r="I74" s="2"/>
      <c r="J74" s="2"/>
      <c r="K74" s="4"/>
    </row>
    <row r="75" spans="1:11" ht="22.5">
      <c r="A75" s="18">
        <v>60</v>
      </c>
      <c r="B75" s="19" t="s">
        <v>162</v>
      </c>
      <c r="C75" s="20" t="s">
        <v>163</v>
      </c>
      <c r="D75" s="21" t="s">
        <v>164</v>
      </c>
      <c r="E75" s="11" t="s">
        <v>12</v>
      </c>
      <c r="F75" s="22">
        <f aca="true" t="shared" si="10" ref="F75:G79">I78*38+(I78/100*40)*38</f>
        <v>114.38</v>
      </c>
      <c r="G75" s="22">
        <f t="shared" si="10"/>
        <v>111.72</v>
      </c>
      <c r="H75" s="22">
        <f>K78*38+K78/100*40*38</f>
        <v>109.05999999999999</v>
      </c>
      <c r="I75" s="5">
        <v>2.25</v>
      </c>
      <c r="J75" s="5">
        <v>2.2</v>
      </c>
      <c r="K75" s="5">
        <v>2.15</v>
      </c>
    </row>
    <row r="76" spans="1:11" ht="11.25">
      <c r="A76" s="18">
        <v>61</v>
      </c>
      <c r="B76" s="19" t="s">
        <v>165</v>
      </c>
      <c r="C76" s="20" t="s">
        <v>166</v>
      </c>
      <c r="D76" s="21" t="s">
        <v>167</v>
      </c>
      <c r="E76" s="11" t="s">
        <v>116</v>
      </c>
      <c r="F76" s="22">
        <f t="shared" si="10"/>
        <v>175.56</v>
      </c>
      <c r="G76" s="22">
        <f t="shared" si="10"/>
        <v>172.9</v>
      </c>
      <c r="H76" s="22">
        <f>K79*38+K79/100*40*38</f>
        <v>170.24</v>
      </c>
      <c r="I76" s="5">
        <v>2</v>
      </c>
      <c r="J76" s="5">
        <v>1.95</v>
      </c>
      <c r="K76" s="5">
        <v>1.9</v>
      </c>
    </row>
    <row r="77" spans="1:11" ht="11.25">
      <c r="A77" s="18">
        <v>62</v>
      </c>
      <c r="B77" s="19" t="s">
        <v>168</v>
      </c>
      <c r="C77" s="20" t="s">
        <v>169</v>
      </c>
      <c r="D77" s="21" t="s">
        <v>170</v>
      </c>
      <c r="E77" s="11" t="s">
        <v>12</v>
      </c>
      <c r="F77" s="22">
        <f t="shared" si="10"/>
        <v>119.69999999999999</v>
      </c>
      <c r="G77" s="22">
        <f t="shared" si="10"/>
        <v>117.04000000000002</v>
      </c>
      <c r="H77" s="22">
        <f>K80*38+K80/100*40*38</f>
        <v>114.38</v>
      </c>
      <c r="I77" s="5"/>
      <c r="J77" s="5"/>
      <c r="K77" s="5"/>
    </row>
    <row r="78" spans="1:11" ht="22.5">
      <c r="A78" s="18">
        <v>63</v>
      </c>
      <c r="B78" s="19" t="s">
        <v>171</v>
      </c>
      <c r="C78" s="20" t="s">
        <v>172</v>
      </c>
      <c r="D78" s="21" t="s">
        <v>173</v>
      </c>
      <c r="E78" s="11" t="s">
        <v>12</v>
      </c>
      <c r="F78" s="22">
        <f t="shared" si="10"/>
        <v>90.44</v>
      </c>
      <c r="G78" s="22">
        <f t="shared" si="10"/>
        <v>87.78</v>
      </c>
      <c r="H78" s="22">
        <f>K81*38+K81/100*40*38</f>
        <v>85.12</v>
      </c>
      <c r="I78" s="5">
        <v>2.15</v>
      </c>
      <c r="J78" s="5">
        <v>2.1</v>
      </c>
      <c r="K78" s="5">
        <v>2.05</v>
      </c>
    </row>
    <row r="79" spans="1:11" ht="11.25">
      <c r="A79" s="18">
        <v>64</v>
      </c>
      <c r="B79" s="19" t="s">
        <v>174</v>
      </c>
      <c r="C79" s="20" t="s">
        <v>175</v>
      </c>
      <c r="D79" s="21" t="s">
        <v>176</v>
      </c>
      <c r="E79" s="11" t="s">
        <v>12</v>
      </c>
      <c r="F79" s="22">
        <f t="shared" si="10"/>
        <v>220.78000000000003</v>
      </c>
      <c r="G79" s="22">
        <f t="shared" si="10"/>
        <v>218.11999999999998</v>
      </c>
      <c r="H79" s="22">
        <f>K82*38+K82/100*40*38</f>
        <v>215.46</v>
      </c>
      <c r="I79" s="5">
        <v>3.3</v>
      </c>
      <c r="J79" s="5">
        <v>3.25</v>
      </c>
      <c r="K79" s="5">
        <v>3.2</v>
      </c>
    </row>
    <row r="80" spans="1:11" ht="12">
      <c r="A80" s="33" t="s">
        <v>236</v>
      </c>
      <c r="B80" s="34"/>
      <c r="C80" s="34"/>
      <c r="D80" s="34"/>
      <c r="E80" s="34"/>
      <c r="F80" s="34"/>
      <c r="G80" s="34"/>
      <c r="H80" s="35"/>
      <c r="I80" s="5">
        <v>2.25</v>
      </c>
      <c r="J80" s="5">
        <v>2.2</v>
      </c>
      <c r="K80" s="5">
        <v>2.15</v>
      </c>
    </row>
    <row r="81" spans="1:11" ht="33.75">
      <c r="A81" s="18">
        <v>65</v>
      </c>
      <c r="B81" s="19" t="s">
        <v>177</v>
      </c>
      <c r="C81" s="20" t="s">
        <v>178</v>
      </c>
      <c r="D81" s="21" t="s">
        <v>179</v>
      </c>
      <c r="E81" s="11" t="s">
        <v>12</v>
      </c>
      <c r="F81" s="22">
        <f aca="true" t="shared" si="11" ref="F81:G84">I87*38+(I87/100*40)*38</f>
        <v>74.47999999999999</v>
      </c>
      <c r="G81" s="22">
        <f t="shared" si="11"/>
        <v>71.82000000000001</v>
      </c>
      <c r="H81" s="22">
        <f>K87*38+K87/100*40*38</f>
        <v>69.16</v>
      </c>
      <c r="I81" s="5">
        <v>1.7</v>
      </c>
      <c r="J81" s="5">
        <v>1.65</v>
      </c>
      <c r="K81" s="5">
        <v>1.6</v>
      </c>
    </row>
    <row r="82" spans="1:11" ht="22.5">
      <c r="A82" s="18">
        <v>66</v>
      </c>
      <c r="B82" s="19" t="s">
        <v>180</v>
      </c>
      <c r="C82" s="20" t="s">
        <v>181</v>
      </c>
      <c r="D82" s="21" t="s">
        <v>182</v>
      </c>
      <c r="E82" s="11" t="s">
        <v>12</v>
      </c>
      <c r="F82" s="22">
        <f t="shared" si="11"/>
        <v>175.56</v>
      </c>
      <c r="G82" s="22">
        <f t="shared" si="11"/>
        <v>172.9</v>
      </c>
      <c r="H82" s="22">
        <f>K88*38+K88/100*40*38</f>
        <v>170.24</v>
      </c>
      <c r="I82" s="5">
        <v>4.15</v>
      </c>
      <c r="J82" s="5">
        <v>4.1</v>
      </c>
      <c r="K82" s="5">
        <v>4.05</v>
      </c>
    </row>
    <row r="83" spans="1:11" ht="22.5">
      <c r="A83" s="18">
        <v>67</v>
      </c>
      <c r="B83" s="19" t="s">
        <v>183</v>
      </c>
      <c r="C83" s="20" t="s">
        <v>184</v>
      </c>
      <c r="D83" s="21" t="s">
        <v>185</v>
      </c>
      <c r="E83" s="11" t="s">
        <v>12</v>
      </c>
      <c r="F83" s="22">
        <f t="shared" si="11"/>
        <v>204.82000000000002</v>
      </c>
      <c r="G83" s="22">
        <f t="shared" si="11"/>
        <v>202.16</v>
      </c>
      <c r="H83" s="22">
        <f>K89*38+K89/100*40*38</f>
        <v>199.5</v>
      </c>
      <c r="I83" s="26"/>
      <c r="J83" s="26"/>
      <c r="K83" s="27"/>
    </row>
    <row r="84" spans="1:11" ht="22.5">
      <c r="A84" s="18">
        <v>68</v>
      </c>
      <c r="B84" s="19" t="s">
        <v>186</v>
      </c>
      <c r="C84" s="20" t="s">
        <v>187</v>
      </c>
      <c r="D84" s="21" t="s">
        <v>188</v>
      </c>
      <c r="E84" s="11" t="s">
        <v>12</v>
      </c>
      <c r="F84" s="22">
        <f t="shared" si="11"/>
        <v>78.736</v>
      </c>
      <c r="G84" s="22">
        <f t="shared" si="11"/>
        <v>76.076</v>
      </c>
      <c r="H84" s="22">
        <f>K90*38+K90/100*40*38</f>
        <v>73.416</v>
      </c>
      <c r="I84" s="26"/>
      <c r="J84" s="26"/>
      <c r="K84" s="27"/>
    </row>
    <row r="85" spans="1:11" ht="22.5">
      <c r="A85" s="18">
        <v>69</v>
      </c>
      <c r="B85" s="19" t="s">
        <v>316</v>
      </c>
      <c r="C85" s="20" t="s">
        <v>317</v>
      </c>
      <c r="D85" s="21" t="s">
        <v>318</v>
      </c>
      <c r="E85" s="11" t="s">
        <v>12</v>
      </c>
      <c r="F85" s="22">
        <v>115.2</v>
      </c>
      <c r="G85" s="22">
        <v>104.72</v>
      </c>
      <c r="H85" s="22">
        <v>95.2</v>
      </c>
      <c r="I85" s="26"/>
      <c r="J85" s="26"/>
      <c r="K85" s="27"/>
    </row>
    <row r="86" spans="1:11" ht="12">
      <c r="A86" s="33" t="s">
        <v>237</v>
      </c>
      <c r="B86" s="34"/>
      <c r="C86" s="34"/>
      <c r="D86" s="34"/>
      <c r="E86" s="34"/>
      <c r="F86" s="34"/>
      <c r="G86" s="34"/>
      <c r="H86" s="35"/>
      <c r="I86" s="2"/>
      <c r="J86" s="2"/>
      <c r="K86" s="4"/>
    </row>
    <row r="87" spans="1:11" ht="22.5">
      <c r="A87" s="18">
        <v>70</v>
      </c>
      <c r="B87" s="19" t="s">
        <v>189</v>
      </c>
      <c r="C87" s="20" t="s">
        <v>190</v>
      </c>
      <c r="D87" s="21" t="s">
        <v>191</v>
      </c>
      <c r="E87" s="11" t="s">
        <v>12</v>
      </c>
      <c r="F87" s="22">
        <f aca="true" t="shared" si="12" ref="F87:G90">I92*38+(I92/100*40)*38</f>
        <v>329.84</v>
      </c>
      <c r="G87" s="22">
        <f t="shared" si="12"/>
        <v>327.18000000000006</v>
      </c>
      <c r="H87" s="22">
        <f>K92*38+K92/100*40*38</f>
        <v>324.52</v>
      </c>
      <c r="I87" s="5">
        <v>1.4</v>
      </c>
      <c r="J87" s="5">
        <v>1.35</v>
      </c>
      <c r="K87" s="5">
        <v>1.3</v>
      </c>
    </row>
    <row r="88" spans="1:11" ht="11.25">
      <c r="A88" s="18">
        <v>71</v>
      </c>
      <c r="B88" s="19" t="s">
        <v>192</v>
      </c>
      <c r="C88" s="20" t="s">
        <v>193</v>
      </c>
      <c r="D88" s="21" t="s">
        <v>194</v>
      </c>
      <c r="E88" s="11" t="s">
        <v>12</v>
      </c>
      <c r="F88" s="22">
        <f t="shared" si="12"/>
        <v>117.04000000000002</v>
      </c>
      <c r="G88" s="22">
        <f t="shared" si="12"/>
        <v>114.38</v>
      </c>
      <c r="H88" s="22">
        <f>K93*38+K93/100*40*38</f>
        <v>111.72</v>
      </c>
      <c r="I88" s="5">
        <v>3.3</v>
      </c>
      <c r="J88" s="5">
        <v>3.25</v>
      </c>
      <c r="K88" s="5">
        <v>3.2</v>
      </c>
    </row>
    <row r="89" spans="1:11" ht="22.5">
      <c r="A89" s="18">
        <v>72</v>
      </c>
      <c r="B89" s="19" t="s">
        <v>195</v>
      </c>
      <c r="C89" s="20" t="s">
        <v>226</v>
      </c>
      <c r="D89" s="21" t="s">
        <v>196</v>
      </c>
      <c r="E89" s="11" t="s">
        <v>12</v>
      </c>
      <c r="F89" s="22">
        <f t="shared" si="12"/>
        <v>109.05999999999999</v>
      </c>
      <c r="G89" s="22">
        <f t="shared" si="12"/>
        <v>106.4</v>
      </c>
      <c r="H89" s="22">
        <f>K94*38+K94/100*40*38</f>
        <v>103.74</v>
      </c>
      <c r="I89" s="5">
        <v>3.85</v>
      </c>
      <c r="J89" s="5">
        <v>3.8</v>
      </c>
      <c r="K89" s="5">
        <v>3.75</v>
      </c>
    </row>
    <row r="90" spans="1:11" ht="11.25">
      <c r="A90" s="18">
        <v>73</v>
      </c>
      <c r="B90" s="19" t="s">
        <v>197</v>
      </c>
      <c r="C90" s="20" t="s">
        <v>198</v>
      </c>
      <c r="D90" s="21" t="s">
        <v>199</v>
      </c>
      <c r="E90" s="11" t="s">
        <v>12</v>
      </c>
      <c r="F90" s="22">
        <f t="shared" si="12"/>
        <v>119.69999999999999</v>
      </c>
      <c r="G90" s="22">
        <f t="shared" si="12"/>
        <v>117.04000000000002</v>
      </c>
      <c r="H90" s="22">
        <f>K95*38+K95/100*40*38</f>
        <v>114.38</v>
      </c>
      <c r="I90" s="5">
        <v>1.48</v>
      </c>
      <c r="J90" s="5">
        <v>1.43</v>
      </c>
      <c r="K90" s="5">
        <v>1.38</v>
      </c>
    </row>
    <row r="91" spans="1:11" ht="22.5">
      <c r="A91" s="18">
        <v>74</v>
      </c>
      <c r="B91" s="19" t="s">
        <v>200</v>
      </c>
      <c r="C91" s="20" t="s">
        <v>201</v>
      </c>
      <c r="D91" s="21" t="s">
        <v>202</v>
      </c>
      <c r="E91" s="11" t="s">
        <v>12</v>
      </c>
      <c r="F91" s="22">
        <f aca="true" t="shared" si="13" ref="F91:G93">I97*38+(I97/100*40)*38</f>
        <v>143.64000000000001</v>
      </c>
      <c r="G91" s="22">
        <f t="shared" si="13"/>
        <v>140.98000000000002</v>
      </c>
      <c r="H91" s="22">
        <f>K97*38+K97/100*40*38</f>
        <v>138.32</v>
      </c>
      <c r="I91" s="2"/>
      <c r="J91" s="2"/>
      <c r="K91" s="4"/>
    </row>
    <row r="92" spans="1:11" ht="22.5">
      <c r="A92" s="18">
        <v>75</v>
      </c>
      <c r="B92" s="19" t="s">
        <v>203</v>
      </c>
      <c r="C92" s="20" t="s">
        <v>204</v>
      </c>
      <c r="D92" s="21" t="s">
        <v>205</v>
      </c>
      <c r="E92" s="11" t="s">
        <v>12</v>
      </c>
      <c r="F92" s="22">
        <f t="shared" si="13"/>
        <v>95.76</v>
      </c>
      <c r="G92" s="22">
        <f t="shared" si="13"/>
        <v>93.1</v>
      </c>
      <c r="H92" s="22">
        <f>K98*38+K98/100*40*38</f>
        <v>90.44</v>
      </c>
      <c r="I92" s="5">
        <v>6.2</v>
      </c>
      <c r="J92" s="5">
        <v>6.15</v>
      </c>
      <c r="K92" s="5">
        <v>6.1</v>
      </c>
    </row>
    <row r="93" spans="1:11" ht="21.75" customHeight="1">
      <c r="A93" s="18">
        <v>76</v>
      </c>
      <c r="B93" s="19" t="s">
        <v>206</v>
      </c>
      <c r="C93" s="20" t="s">
        <v>207</v>
      </c>
      <c r="D93" s="21" t="s">
        <v>208</v>
      </c>
      <c r="E93" s="11" t="s">
        <v>12</v>
      </c>
      <c r="F93" s="22">
        <f t="shared" si="13"/>
        <v>93.1</v>
      </c>
      <c r="G93" s="22">
        <f t="shared" si="13"/>
        <v>90.44</v>
      </c>
      <c r="H93" s="22">
        <f>K99*38+K99/100*40*38</f>
        <v>87.78</v>
      </c>
      <c r="I93" s="5">
        <v>2.2</v>
      </c>
      <c r="J93" s="5">
        <v>2.15</v>
      </c>
      <c r="K93" s="5">
        <v>2.1</v>
      </c>
    </row>
    <row r="94" spans="1:11" ht="11.25">
      <c r="A94" s="18">
        <v>77</v>
      </c>
      <c r="B94" s="19" t="s">
        <v>290</v>
      </c>
      <c r="C94" s="20" t="s">
        <v>291</v>
      </c>
      <c r="D94" s="21" t="s">
        <v>292</v>
      </c>
      <c r="E94" s="11" t="s">
        <v>12</v>
      </c>
      <c r="F94" s="22">
        <v>194.18</v>
      </c>
      <c r="G94" s="22">
        <v>176.52</v>
      </c>
      <c r="H94" s="22">
        <v>160.48</v>
      </c>
      <c r="I94" s="5">
        <v>2.05</v>
      </c>
      <c r="J94" s="5">
        <v>2</v>
      </c>
      <c r="K94" s="5">
        <v>1.95</v>
      </c>
    </row>
    <row r="95" spans="1:11" ht="12.75">
      <c r="A95" s="43" t="s">
        <v>238</v>
      </c>
      <c r="B95" s="44"/>
      <c r="C95" s="44"/>
      <c r="D95" s="44"/>
      <c r="E95" s="44"/>
      <c r="F95" s="44"/>
      <c r="G95" s="44"/>
      <c r="H95" s="45"/>
      <c r="I95" s="5">
        <v>2.25</v>
      </c>
      <c r="J95" s="5">
        <v>2.2</v>
      </c>
      <c r="K95" s="5">
        <v>2.15</v>
      </c>
    </row>
    <row r="96" spans="1:11" ht="22.5">
      <c r="A96" s="18">
        <v>78</v>
      </c>
      <c r="B96" s="19" t="s">
        <v>209</v>
      </c>
      <c r="C96" s="20" t="s">
        <v>210</v>
      </c>
      <c r="D96" s="21" t="s">
        <v>211</v>
      </c>
      <c r="E96" s="11" t="s">
        <v>12</v>
      </c>
      <c r="F96" s="22">
        <f aca="true" t="shared" si="14" ref="F96:G100">I101*38+(I101/100*40)*38</f>
        <v>58.52000000000001</v>
      </c>
      <c r="G96" s="22">
        <f t="shared" si="14"/>
        <v>55.86</v>
      </c>
      <c r="H96" s="22">
        <f>K101*38+K101/100*40*38</f>
        <v>53.2</v>
      </c>
      <c r="I96" s="5"/>
      <c r="J96" s="5"/>
      <c r="K96" s="5"/>
    </row>
    <row r="97" spans="1:11" ht="22.5">
      <c r="A97" s="18">
        <v>79</v>
      </c>
      <c r="B97" s="19" t="s">
        <v>212</v>
      </c>
      <c r="C97" s="20" t="s">
        <v>213</v>
      </c>
      <c r="D97" s="21" t="s">
        <v>211</v>
      </c>
      <c r="E97" s="11" t="s">
        <v>12</v>
      </c>
      <c r="F97" s="22">
        <f t="shared" si="14"/>
        <v>58.52000000000001</v>
      </c>
      <c r="G97" s="22">
        <f t="shared" si="14"/>
        <v>55.86</v>
      </c>
      <c r="H97" s="22">
        <f>K102*38+K102/100*40*38</f>
        <v>53.2</v>
      </c>
      <c r="I97" s="5">
        <v>2.7</v>
      </c>
      <c r="J97" s="5">
        <v>2.65</v>
      </c>
      <c r="K97" s="5">
        <v>2.6</v>
      </c>
    </row>
    <row r="98" spans="1:11" ht="11.25">
      <c r="A98" s="18">
        <v>80</v>
      </c>
      <c r="B98" s="19" t="s">
        <v>214</v>
      </c>
      <c r="C98" s="20" t="s">
        <v>215</v>
      </c>
      <c r="D98" s="21" t="s">
        <v>216</v>
      </c>
      <c r="E98" s="11" t="s">
        <v>12</v>
      </c>
      <c r="F98" s="22">
        <f t="shared" si="14"/>
        <v>90.44</v>
      </c>
      <c r="G98" s="22">
        <f t="shared" si="14"/>
        <v>87.78</v>
      </c>
      <c r="H98" s="22">
        <f>K103*38+K103/100*40*38</f>
        <v>85.12</v>
      </c>
      <c r="I98" s="5">
        <v>1.8</v>
      </c>
      <c r="J98" s="5">
        <v>1.75</v>
      </c>
      <c r="K98" s="5">
        <v>1.7</v>
      </c>
    </row>
    <row r="99" spans="1:11" ht="11.25">
      <c r="A99" s="18">
        <v>81</v>
      </c>
      <c r="B99" s="19" t="s">
        <v>217</v>
      </c>
      <c r="C99" s="20" t="s">
        <v>218</v>
      </c>
      <c r="D99" s="21" t="s">
        <v>219</v>
      </c>
      <c r="E99" s="11" t="s">
        <v>12</v>
      </c>
      <c r="F99" s="22">
        <f t="shared" si="14"/>
        <v>114.38</v>
      </c>
      <c r="G99" s="22">
        <f t="shared" si="14"/>
        <v>111.72</v>
      </c>
      <c r="H99" s="22">
        <f>K104*38+K104/100*40*38</f>
        <v>109.05999999999999</v>
      </c>
      <c r="I99" s="5">
        <v>1.75</v>
      </c>
      <c r="J99" s="5">
        <v>1.7</v>
      </c>
      <c r="K99" s="5">
        <v>1.65</v>
      </c>
    </row>
    <row r="100" spans="1:11" ht="12.75">
      <c r="A100" s="18">
        <v>82</v>
      </c>
      <c r="B100" s="19" t="s">
        <v>220</v>
      </c>
      <c r="C100" s="20" t="s">
        <v>221</v>
      </c>
      <c r="D100" s="21" t="s">
        <v>222</v>
      </c>
      <c r="E100" s="11" t="s">
        <v>12</v>
      </c>
      <c r="F100" s="22">
        <f t="shared" si="14"/>
        <v>47.88</v>
      </c>
      <c r="G100" s="22">
        <f t="shared" si="14"/>
        <v>45.22</v>
      </c>
      <c r="H100" s="22">
        <f>K105*38+K105/100*40*38</f>
        <v>42.56</v>
      </c>
      <c r="I100" s="1"/>
      <c r="J100" s="1"/>
      <c r="K100" s="4"/>
    </row>
    <row r="101" spans="1:11" ht="11.25">
      <c r="A101" s="18">
        <v>83</v>
      </c>
      <c r="B101" s="28" t="s">
        <v>255</v>
      </c>
      <c r="C101" s="20" t="s">
        <v>256</v>
      </c>
      <c r="D101" s="32" t="s">
        <v>257</v>
      </c>
      <c r="E101" s="11" t="s">
        <v>12</v>
      </c>
      <c r="F101" s="22">
        <v>92.15</v>
      </c>
      <c r="G101" s="22">
        <v>83.77</v>
      </c>
      <c r="H101" s="22">
        <v>76.16</v>
      </c>
      <c r="I101" s="5">
        <v>1.1</v>
      </c>
      <c r="J101" s="5">
        <v>1.05</v>
      </c>
      <c r="K101" s="5">
        <v>1</v>
      </c>
    </row>
    <row r="102" spans="1:11" ht="22.5">
      <c r="A102" s="18">
        <v>84</v>
      </c>
      <c r="B102" s="28" t="s">
        <v>258</v>
      </c>
      <c r="C102" s="20" t="s">
        <v>259</v>
      </c>
      <c r="D102" s="32" t="s">
        <v>260</v>
      </c>
      <c r="E102" s="11" t="s">
        <v>12</v>
      </c>
      <c r="F102" s="22">
        <v>92.15</v>
      </c>
      <c r="G102" s="22">
        <v>83.77</v>
      </c>
      <c r="H102" s="22">
        <v>76.16</v>
      </c>
      <c r="I102" s="5">
        <v>1.1</v>
      </c>
      <c r="J102" s="5">
        <v>1.05</v>
      </c>
      <c r="K102" s="5">
        <v>1</v>
      </c>
    </row>
    <row r="103" spans="1:11" ht="22.5">
      <c r="A103" s="18">
        <v>85</v>
      </c>
      <c r="B103" s="19" t="s">
        <v>261</v>
      </c>
      <c r="C103" s="20" t="s">
        <v>262</v>
      </c>
      <c r="D103" s="32" t="s">
        <v>263</v>
      </c>
      <c r="E103" s="11" t="s">
        <v>12</v>
      </c>
      <c r="F103" s="22">
        <v>189.24</v>
      </c>
      <c r="G103" s="22">
        <v>172.04</v>
      </c>
      <c r="H103" s="22">
        <v>156.4</v>
      </c>
      <c r="I103" s="5">
        <v>1.7</v>
      </c>
      <c r="J103" s="5">
        <v>1.65</v>
      </c>
      <c r="K103" s="5">
        <v>1.6</v>
      </c>
    </row>
    <row r="104" spans="1:11" ht="22.5">
      <c r="A104" s="18">
        <v>86</v>
      </c>
      <c r="B104" s="19" t="s">
        <v>264</v>
      </c>
      <c r="C104" s="20" t="s">
        <v>266</v>
      </c>
      <c r="D104" s="32" t="s">
        <v>265</v>
      </c>
      <c r="E104" s="11" t="s">
        <v>12</v>
      </c>
      <c r="F104" s="22">
        <v>353.8</v>
      </c>
      <c r="G104" s="22">
        <v>321.64</v>
      </c>
      <c r="H104" s="22">
        <v>292.4</v>
      </c>
      <c r="I104" s="5">
        <v>2.15</v>
      </c>
      <c r="J104" s="5">
        <v>2.1</v>
      </c>
      <c r="K104" s="5">
        <v>2.05</v>
      </c>
    </row>
    <row r="105" spans="1:11" ht="12.75">
      <c r="A105" s="43" t="s">
        <v>302</v>
      </c>
      <c r="B105" s="44"/>
      <c r="C105" s="44"/>
      <c r="D105" s="44"/>
      <c r="E105" s="44"/>
      <c r="F105" s="44"/>
      <c r="G105" s="44"/>
      <c r="H105" s="45"/>
      <c r="I105" s="31">
        <v>0.9</v>
      </c>
      <c r="J105" s="5">
        <v>0.85</v>
      </c>
      <c r="K105" s="5">
        <v>0.8</v>
      </c>
    </row>
    <row r="106" spans="1:8" ht="11.25">
      <c r="A106" s="18">
        <v>87</v>
      </c>
      <c r="B106" s="19" t="s">
        <v>303</v>
      </c>
      <c r="C106" s="20" t="s">
        <v>306</v>
      </c>
      <c r="D106" s="21" t="s">
        <v>307</v>
      </c>
      <c r="E106" s="11" t="s">
        <v>12</v>
      </c>
      <c r="F106" s="22">
        <v>189.24</v>
      </c>
      <c r="G106" s="22">
        <v>172.04</v>
      </c>
      <c r="H106" s="22">
        <v>156.4</v>
      </c>
    </row>
    <row r="107" spans="1:8" ht="11.25">
      <c r="A107" s="18">
        <v>88</v>
      </c>
      <c r="B107" s="19" t="s">
        <v>304</v>
      </c>
      <c r="C107" s="20"/>
      <c r="D107" s="21" t="s">
        <v>308</v>
      </c>
      <c r="E107" s="11" t="s">
        <v>12</v>
      </c>
      <c r="F107" s="22">
        <v>469</v>
      </c>
      <c r="G107" s="22">
        <v>426.36</v>
      </c>
      <c r="H107" s="22">
        <v>242.25</v>
      </c>
    </row>
    <row r="108" spans="1:8" ht="11.25">
      <c r="A108" s="18">
        <v>89</v>
      </c>
      <c r="B108" s="19" t="s">
        <v>305</v>
      </c>
      <c r="C108" s="20"/>
      <c r="D108" s="21" t="s">
        <v>309</v>
      </c>
      <c r="E108" s="11" t="s">
        <v>12</v>
      </c>
      <c r="F108" s="22">
        <v>156.33</v>
      </c>
      <c r="G108" s="22">
        <v>142.12</v>
      </c>
      <c r="H108" s="22">
        <v>129.2</v>
      </c>
    </row>
    <row r="109" spans="1:8" ht="22.5">
      <c r="A109" s="18">
        <v>90</v>
      </c>
      <c r="B109" s="19" t="s">
        <v>310</v>
      </c>
      <c r="C109" s="20" t="s">
        <v>312</v>
      </c>
      <c r="D109" s="21" t="s">
        <v>314</v>
      </c>
      <c r="E109" s="11" t="s">
        <v>12</v>
      </c>
      <c r="F109" s="22">
        <v>123.42</v>
      </c>
      <c r="G109" s="22">
        <v>112.2</v>
      </c>
      <c r="H109" s="22">
        <v>102</v>
      </c>
    </row>
    <row r="110" spans="1:8" ht="22.5">
      <c r="A110" s="18">
        <v>91</v>
      </c>
      <c r="B110" s="19" t="s">
        <v>311</v>
      </c>
      <c r="C110" s="20" t="s">
        <v>313</v>
      </c>
      <c r="D110" s="21" t="s">
        <v>315</v>
      </c>
      <c r="E110" s="11" t="s">
        <v>12</v>
      </c>
      <c r="F110" s="22">
        <v>131.64</v>
      </c>
      <c r="G110" s="22">
        <v>119.68</v>
      </c>
      <c r="H110" s="22">
        <v>108.8</v>
      </c>
    </row>
    <row r="111" spans="1:8" ht="22.5">
      <c r="A111" s="18">
        <v>92</v>
      </c>
      <c r="B111" s="19" t="s">
        <v>319</v>
      </c>
      <c r="C111" s="20" t="s">
        <v>324</v>
      </c>
      <c r="D111" s="21" t="s">
        <v>325</v>
      </c>
      <c r="E111" s="11" t="s">
        <v>12</v>
      </c>
      <c r="F111" s="22">
        <v>123.42</v>
      </c>
      <c r="G111" s="22">
        <v>112.2</v>
      </c>
      <c r="H111" s="22">
        <v>102</v>
      </c>
    </row>
    <row r="112" spans="1:8" ht="22.5">
      <c r="A112" s="18">
        <v>93</v>
      </c>
      <c r="B112" s="19" t="s">
        <v>320</v>
      </c>
      <c r="C112" s="20" t="s">
        <v>323</v>
      </c>
      <c r="D112" s="21" t="s">
        <v>326</v>
      </c>
      <c r="E112" s="11" t="s">
        <v>12</v>
      </c>
      <c r="F112" s="22">
        <v>108.6</v>
      </c>
      <c r="G112" s="22">
        <v>98.73</v>
      </c>
      <c r="H112" s="22">
        <v>89.76</v>
      </c>
    </row>
    <row r="113" spans="1:8" ht="22.5">
      <c r="A113" s="18">
        <v>94</v>
      </c>
      <c r="B113" s="19" t="s">
        <v>321</v>
      </c>
      <c r="C113" s="20" t="s">
        <v>322</v>
      </c>
      <c r="D113" s="21" t="s">
        <v>327</v>
      </c>
      <c r="E113" s="11" t="s">
        <v>12</v>
      </c>
      <c r="F113" s="22">
        <v>106.96</v>
      </c>
      <c r="G113" s="22">
        <v>97.24</v>
      </c>
      <c r="H113" s="22">
        <v>88.4</v>
      </c>
    </row>
  </sheetData>
  <sheetProtection/>
  <mergeCells count="13">
    <mergeCell ref="A105:H105"/>
    <mergeCell ref="A86:H86"/>
    <mergeCell ref="A95:H95"/>
    <mergeCell ref="A52:H52"/>
    <mergeCell ref="A57:H57"/>
    <mergeCell ref="A70:H70"/>
    <mergeCell ref="A80:H80"/>
    <mergeCell ref="A35:H35"/>
    <mergeCell ref="A45:H45"/>
    <mergeCell ref="A51:H51"/>
    <mergeCell ref="A1:H1"/>
    <mergeCell ref="B2:H2"/>
    <mergeCell ref="B3:G3"/>
  </mergeCells>
  <hyperlinks>
    <hyperlink ref="B3" r:id="rId1" display="http://www.chentaev.ru/ "/>
  </hyperlinks>
  <printOptions/>
  <pageMargins left="0.7086614173228347" right="0.5118110236220472" top="0.1968503937007874" bottom="0.1968503937007874" header="0.2362204724409449" footer="0.275590551181102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2005-10-09T18:01:11Z</cp:lastPrinted>
  <dcterms:created xsi:type="dcterms:W3CDTF">2005-07-10T16:59:18Z</dcterms:created>
  <dcterms:modified xsi:type="dcterms:W3CDTF">2012-12-01T09:48:16Z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